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г+измен.поУУ" sheetId="1" r:id="rId1"/>
  </sheets>
  <externalReferences>
    <externalReference r:id="rId4"/>
  </externalReferences>
  <definedNames>
    <definedName name="_xlnm.Print_Area" localSheetId="0">'2016г+измен.поУУ'!$A$1:$P$120</definedName>
  </definedNames>
  <calcPr fullCalcOnLoad="1"/>
</workbook>
</file>

<file path=xl/sharedStrings.xml><?xml version="1.0" encoding="utf-8"?>
<sst xmlns="http://schemas.openxmlformats.org/spreadsheetml/2006/main" count="578" uniqueCount="314">
  <si>
    <t>ВСЕГО:</t>
  </si>
  <si>
    <t xml:space="preserve">Физический объем ЛЭП/ТП (км/шт) </t>
  </si>
  <si>
    <t>ОГУЭП "Облкоммунэнерго"</t>
  </si>
  <si>
    <t>Утверждаю:</t>
  </si>
  <si>
    <t xml:space="preserve">Бюджет доходов и расходов                                                                               </t>
  </si>
  <si>
    <t>Статья затрат:  1.1. "Сырье , материалы для капитального и текущего ремонта".</t>
  </si>
  <si>
    <t>Филиал    /     Подразделение</t>
  </si>
  <si>
    <t>вид работ (текущий, капитальный)</t>
  </si>
  <si>
    <t>населенный пункт</t>
  </si>
  <si>
    <t>наименование объекта</t>
  </si>
  <si>
    <t>инвентарный номер</t>
  </si>
  <si>
    <t>ВЛ-110кВ</t>
  </si>
  <si>
    <t>ВЛ-35кВ</t>
  </si>
  <si>
    <t>ВЛ-10 (6) кВ</t>
  </si>
  <si>
    <t>КЛ-10-(6) кВ</t>
  </si>
  <si>
    <t>ТП-6-10/0,4 кВ</t>
  </si>
  <si>
    <t>ВЛ-0,4 кВ</t>
  </si>
  <si>
    <t>КЛ-0,4 кВ</t>
  </si>
  <si>
    <t>(подпись)</t>
  </si>
  <si>
    <t>Ремонт трансформаторов</t>
  </si>
  <si>
    <t>ПЛАН</t>
  </si>
  <si>
    <t>капитальног и текущего  ремонта электрических сетей и оборудования</t>
  </si>
  <si>
    <t>Месяц (ы) проведения работ</t>
  </si>
  <si>
    <t>Дата и номер сметного расчета</t>
  </si>
  <si>
    <t>Ангарские ЭС</t>
  </si>
  <si>
    <t>капитальный</t>
  </si>
  <si>
    <t>сентябрь</t>
  </si>
  <si>
    <t>п. Мегет</t>
  </si>
  <si>
    <t>июль</t>
  </si>
  <si>
    <t>август</t>
  </si>
  <si>
    <t>г. Ангарск</t>
  </si>
  <si>
    <t>июнь</t>
  </si>
  <si>
    <t>май</t>
  </si>
  <si>
    <t>октябрь</t>
  </si>
  <si>
    <t>"АЭС" Усольское подразделение</t>
  </si>
  <si>
    <t>г. Усолье-Сибирское</t>
  </si>
  <si>
    <t>апрель</t>
  </si>
  <si>
    <t>Ангарские электрические сети/
Ангарское подразделение</t>
  </si>
  <si>
    <t>По филиалам ОГУЭП "Облкоммунэнерго"</t>
  </si>
  <si>
    <t>ТМХ</t>
  </si>
  <si>
    <t>январь</t>
  </si>
  <si>
    <t>февраль</t>
  </si>
  <si>
    <t>март</t>
  </si>
  <si>
    <t>ноябрь</t>
  </si>
  <si>
    <t>декабрь</t>
  </si>
  <si>
    <t>С-0000064</t>
  </si>
  <si>
    <t>июнь - июль</t>
  </si>
  <si>
    <t>июль - август</t>
  </si>
  <si>
    <t>Киренкие ЭС</t>
  </si>
  <si>
    <t>г.Киренск м-н Авиаторов, м-н Мельничный м-н Гарь,  п. Алексеевск, с. Кривая Лука</t>
  </si>
  <si>
    <t>000002125, 000002128</t>
  </si>
  <si>
    <t>май-октябрь</t>
  </si>
  <si>
    <t>М-ЧЭС</t>
  </si>
  <si>
    <t>ВЛ 35 кВ Мусковит-Слюдянка</t>
  </si>
  <si>
    <t>п. Мама</t>
  </si>
  <si>
    <t>НЭС/
Нижнеудинский РЭС</t>
  </si>
  <si>
    <t>п. Подгорный, Нижнеудинского р-на</t>
  </si>
  <si>
    <t>ВЛ-0,4 кВ Ф№ ул. Просвещения, ул. Солнечная п. Подгорный, ТП-44п Нижнеудинского р-на</t>
  </si>
  <si>
    <t>г. Нижнеудинск</t>
  </si>
  <si>
    <t xml:space="preserve">ВЛ-0,4 кВ Ф№2.3 Восточная  от КТП-79 г. Нижнеудинск </t>
  </si>
  <si>
    <t>1110167</t>
  </si>
  <si>
    <t>г. Зима</t>
  </si>
  <si>
    <t>З0000521</t>
  </si>
  <si>
    <t>Тайшетские ЭС</t>
  </si>
  <si>
    <t>июнь-октябрь</t>
  </si>
  <si>
    <t xml:space="preserve">УКЭС/Усть-Кутский РЭС </t>
  </si>
  <si>
    <t>г.Усть-Кут</t>
  </si>
  <si>
    <t>УОЭС/Баяндаевский РЭС</t>
  </si>
  <si>
    <t>с. Баяндай</t>
  </si>
  <si>
    <t>УОЭС/Качугский  РЭС</t>
  </si>
  <si>
    <t>п. Качуг</t>
  </si>
  <si>
    <t>УОЭС/Осинский РЭС</t>
  </si>
  <si>
    <t>с. Оса</t>
  </si>
  <si>
    <t>УОЭС/Усть-Ордынский РЭС</t>
  </si>
  <si>
    <t>п. Усть-Ордынский</t>
  </si>
  <si>
    <t>г.Черемхово</t>
  </si>
  <si>
    <t>Ч0000401</t>
  </si>
  <si>
    <t xml:space="preserve">Начальник ООР </t>
  </si>
  <si>
    <t xml:space="preserve">    А.М.Плотников</t>
  </si>
  <si>
    <t>Вид деятельности: передача эл.энергии</t>
  </si>
  <si>
    <t>__________________  М.А.Давыдов</t>
  </si>
  <si>
    <t>"_____"____________2015г.</t>
  </si>
  <si>
    <t>км/шт</t>
  </si>
  <si>
    <t>т.р.</t>
  </si>
  <si>
    <t>ИТОГО по филиалу:</t>
  </si>
  <si>
    <t>___________________</t>
  </si>
  <si>
    <t>В.В.Крупнов</t>
  </si>
  <si>
    <t>У1110056</t>
  </si>
  <si>
    <t>г.Киренск</t>
  </si>
  <si>
    <t>июнь-август</t>
  </si>
  <si>
    <t>май-июль</t>
  </si>
  <si>
    <t>У1110104</t>
  </si>
  <si>
    <t>Генеральный димректор  ОГУЭП "Облкоммунэнерго  "</t>
  </si>
  <si>
    <t xml:space="preserve"> ОГУЭП "Облкоммунэнерго" на 2016 год.</t>
  </si>
  <si>
    <t>В ценах 2015г.</t>
  </si>
  <si>
    <t>В ценах 2016г. с учетом К2015/2016гг.=1,077</t>
  </si>
  <si>
    <t>д. Ивановка</t>
  </si>
  <si>
    <t>ВЛ-0,4 кВ СТП-900, ф.1</t>
  </si>
  <si>
    <t>1110151</t>
  </si>
  <si>
    <t>№ 01-16 от 07.09.15</t>
  </si>
  <si>
    <t>ВЛ-0,4 кВ КТПН-807п ф.12, мкр-н Китой, ул. Заводская, ул. Трактовая</t>
  </si>
  <si>
    <t>1110023</t>
  </si>
  <si>
    <t>№ 02-16 от 07.09.15</t>
  </si>
  <si>
    <t>ВЛ-0,4 кВ КТПН-703п ф. 1, ул. Майская</t>
  </si>
  <si>
    <t>1110117</t>
  </si>
  <si>
    <t>№ 03-16 от 07.09.15</t>
  </si>
  <si>
    <t>с. Одинск</t>
  </si>
  <si>
    <t>ВЛ-0,4 кВ КТПН-5 ф.1 ул. Молодежная</t>
  </si>
  <si>
    <t>1110142</t>
  </si>
  <si>
    <t>№ 04-16 от 07.09.15</t>
  </si>
  <si>
    <t>Ангарский район</t>
  </si>
  <si>
    <t>ВЛ-10 кВ ф. "Дальний" отпайка на Чебогоры и Якимовку (оп №№ 1-20)</t>
  </si>
  <si>
    <t>1120022</t>
  </si>
  <si>
    <t>№ 05-16 от 07.09.15</t>
  </si>
  <si>
    <t>ВЛ-0,4 кВ Ф.2 ул. Цимлянская от ТП-6</t>
  </si>
  <si>
    <t>№1к-2016 от 15.09.15г.</t>
  </si>
  <si>
    <t>ВЛ-0,4 кВ Ф.2 ул. Краснодонцев от ТП-6</t>
  </si>
  <si>
    <t>№2к-2016 от 15.09.15г.</t>
  </si>
  <si>
    <t>ВЛ-0,4 кВ Ф.5 ул. Республики  от ТП-174</t>
  </si>
  <si>
    <t>У1110263</t>
  </si>
  <si>
    <t>№3к-2016 от 15.09.15г.</t>
  </si>
  <si>
    <t>с. Мальта</t>
  </si>
  <si>
    <t>ВЛ-0,4 кВ Ф.4 ул. Полигонная  от ТП-197</t>
  </si>
  <si>
    <t>У1110327</t>
  </si>
  <si>
    <t>июнь-июль</t>
  </si>
  <si>
    <t>№4к-2016 от 15.09.15г.</t>
  </si>
  <si>
    <t>ВЛ-0,4 кВ Зелёный городок Ф.1 ул. Ветошкина  от ТП-74/1</t>
  </si>
  <si>
    <t>У1110009</t>
  </si>
  <si>
    <t>№5к-2016 от 15.09.15г.</t>
  </si>
  <si>
    <t>Филиал "Иркутские электрические сети", Байкальский РЭС.</t>
  </si>
  <si>
    <t>Слюдянский район, п. Утулик.</t>
  </si>
  <si>
    <t>ВЛ-0,4кВ по ул. Строительная от ТП-29.</t>
  </si>
  <si>
    <t>№1 от 18.08.2015</t>
  </si>
  <si>
    <t>Филиал "Иркутские электрические сети", Слюдянский РЭС.</t>
  </si>
  <si>
    <t>Слюдянский район, г. Слюдянка.</t>
  </si>
  <si>
    <t>ВЛ-0,4кВ по ул. Тонконога от ТП-7.</t>
  </si>
  <si>
    <t>С-0000092</t>
  </si>
  <si>
    <t>№2 от 18.08.2015</t>
  </si>
  <si>
    <t>ВЛ-0,4кВ по ул. Черемуховая, ул. Свободы от ТП-20.</t>
  </si>
  <si>
    <t>С-0000131</t>
  </si>
  <si>
    <t>№3 от 18.08.2015</t>
  </si>
  <si>
    <t>Филиал "Иркутские электрические сети", Иркутский РЭС.</t>
  </si>
  <si>
    <t>Иркутский район, Марковское муниципальное образование, район залива Мельничная Падь.</t>
  </si>
  <si>
    <t>ВЛ-10кВ "ПС35/10кВ Мельничная Падь, яч. 10 - Новогрудинино. Отпайка опора №92/93 - Мельничная Падь".</t>
  </si>
  <si>
    <t>00080290</t>
  </si>
  <si>
    <t>№4 от 18.08.2015</t>
  </si>
  <si>
    <t>Иркутский район, с. М. Голоустное.</t>
  </si>
  <si>
    <t>ВЛ-0,4кВ по ул. Нагорная от ТП-468.</t>
  </si>
  <si>
    <t>000312133</t>
  </si>
  <si>
    <t>№5 от 18.08.2015</t>
  </si>
  <si>
    <t>Иркутский район, р. п. Большая Речка.</t>
  </si>
  <si>
    <t>ВЛ-6кВ "ПС 35/6кВ Большая Речка, яч. №4 - Петелиха" в пролетах опор №33-№46.</t>
  </si>
  <si>
    <t>000080256</t>
  </si>
  <si>
    <t>№6 от 18.08.2015</t>
  </si>
  <si>
    <t>Иркутский район, д. Зорино-Быково.</t>
  </si>
  <si>
    <t xml:space="preserve">ВЛ-0,4кВ, фидер №1 "ул. Нагорная" от ТП-562. </t>
  </si>
  <si>
    <t>000080261</t>
  </si>
  <si>
    <t>Исх-2168/ИЭС от 21.08.2015</t>
  </si>
  <si>
    <t>ВЛ-0,4кВ, фидер №3 "ул. Заречная" от ТП-562.</t>
  </si>
  <si>
    <t>с. Кривая Лука, мкр-н Гарь, д.Коммуна, д.Змеиново</t>
  </si>
  <si>
    <t>ТП-5Кр, -23, -37А, -58, -143 (ремонт контуров заземления)</t>
  </si>
  <si>
    <t>Ч00510975, 312023, 510168, 312043,  Ч00510984</t>
  </si>
  <si>
    <t>июль-сентябрь</t>
  </si>
  <si>
    <t>1-02.09.15</t>
  </si>
  <si>
    <t>г.Киренск, с.Кривая Лука</t>
  </si>
  <si>
    <t>ВЛ-10кВ ф."Кривая Лука", ф."Киренск-2-1", ф."Киренск-2-2"(ремонт повторных заземлений)</t>
  </si>
  <si>
    <t>Ч00511043 2124, 2125</t>
  </si>
  <si>
    <t>2-02.09.15</t>
  </si>
  <si>
    <t xml:space="preserve">ВЛ-10кВ ф.Кривошапкино оп.№№ 51-55 </t>
  </si>
  <si>
    <t>000002127</t>
  </si>
  <si>
    <t>август, сентябрь</t>
  </si>
  <si>
    <t>3-02.09.15</t>
  </si>
  <si>
    <t>п.Алексеевск,  п. Кривая Лука</t>
  </si>
  <si>
    <t>ВЛ-6кВ ф."Посёлок", ВЛ-10кВ ф."Кривая Лука" (замена элементов опор)</t>
  </si>
  <si>
    <t>Ч00511044, Ч00511043</t>
  </si>
  <si>
    <t>5-02.09.15</t>
  </si>
  <si>
    <t>ВЛ-10кВ ф. Киренск-2 (замена траверс)</t>
  </si>
  <si>
    <t>000002124, 000002125</t>
  </si>
  <si>
    <t>6-02.09.15</t>
  </si>
  <si>
    <t>ВЛ-10/0,4кВ (пасынкование 350шт)</t>
  </si>
  <si>
    <t>7-10.09.15</t>
  </si>
  <si>
    <t>г. Киренск, с. Кривая Лука</t>
  </si>
  <si>
    <t>Трансформаторы силовые ТМ-400/10/0,4 (1шт), ТМ-630/10/0,4 (1шт)</t>
  </si>
  <si>
    <t>000210026, Ч00510979</t>
  </si>
  <si>
    <t>февраль, март</t>
  </si>
  <si>
    <t>8-02.09.15</t>
  </si>
  <si>
    <t xml:space="preserve">ВЛ-0,4кВ от ТП-17 ф. №4 "ул.Портовая, Цветочная, Полевая, Твардовского" </t>
  </si>
  <si>
    <t>000002138</t>
  </si>
  <si>
    <t>9-02.09.15</t>
  </si>
  <si>
    <t>п. Мусковит</t>
  </si>
  <si>
    <t>ВЛ 110 кВ Мамакан-Мусковит</t>
  </si>
  <si>
    <t>15.09.2015 г.             б/н</t>
  </si>
  <si>
    <t>ВЛ 35 кВ Мусковит-Мама</t>
  </si>
  <si>
    <t xml:space="preserve">  июнь-сентябрь</t>
  </si>
  <si>
    <t>п. Луговский</t>
  </si>
  <si>
    <t>113005                 113006</t>
  </si>
  <si>
    <t>№116-15 от 02.09.2015</t>
  </si>
  <si>
    <t xml:space="preserve">ВЛ-0,4 кВ   фидер        "ул. 50 лет Октября, ул.Садовая,              переул. Лесной"                   от КТП-44П п.Подгорный      Нижнеудинский р-он </t>
  </si>
  <si>
    <t>№115-15 от 02.09.2015</t>
  </si>
  <si>
    <t>№114-15 от 02.09.2015</t>
  </si>
  <si>
    <t>"СЭС" Зиминский РЭС</t>
  </si>
  <si>
    <t>ВЛ-0,4кВ фидер  Полевая ТП-103</t>
  </si>
  <si>
    <t>З0510404</t>
  </si>
  <si>
    <t>апрель-декабрь</t>
  </si>
  <si>
    <t>№1 от 15.09.2015</t>
  </si>
  <si>
    <t xml:space="preserve">ВЛ-0,4кВ фидер  Березовского от ТП - 23 </t>
  </si>
  <si>
    <t>№2 от 15.09.2016</t>
  </si>
  <si>
    <t>ВЛ-0,4кВ фидер  Пионерская от ТП-11</t>
  </si>
  <si>
    <t>№3 от 15.09.2017</t>
  </si>
  <si>
    <t>ВЛ-0,4кВ фидер  Восток от ТП -1</t>
  </si>
  <si>
    <t>№4 от 15.09.2018</t>
  </si>
  <si>
    <t>ВЛ-0,4кВ  фидер Запад от ТП-89</t>
  </si>
  <si>
    <t>№5 от 15.09.2019</t>
  </si>
  <si>
    <t>ВЛ-10кВ фидер 6 с совместной подвеской ВЛ-0,4 кВ фидер Сидельникова от ТП-1</t>
  </si>
  <si>
    <t>№6 от 15.09.2020</t>
  </si>
  <si>
    <t>СЭС "Заларинский РЭС"</t>
  </si>
  <si>
    <t>п. Тыреть</t>
  </si>
  <si>
    <t>ВЛ-0,4кВ фидер Школьная от ТП-5</t>
  </si>
  <si>
    <t>З0000310</t>
  </si>
  <si>
    <t>№7 от 15.09.2021</t>
  </si>
  <si>
    <t xml:space="preserve">ВЛ-0,4 кВ Советская от ТП-1 </t>
  </si>
  <si>
    <t>№8 от 15.09.2022</t>
  </si>
  <si>
    <t>ВЛ-0,4кВ Октябрьская от ТП-2</t>
  </si>
  <si>
    <t>№9 от 15.09.2023</t>
  </si>
  <si>
    <t>п.Владимир</t>
  </si>
  <si>
    <t xml:space="preserve">ВЛ-0,4кВ Головинская от ТП-4 </t>
  </si>
  <si>
    <t>З0000307</t>
  </si>
  <si>
    <t>№10от 15.09.2024</t>
  </si>
  <si>
    <t xml:space="preserve">п. Залари </t>
  </si>
  <si>
    <t>ВЛ-0,4кВ Мызгина от ТП-20</t>
  </si>
  <si>
    <t>З0000616</t>
  </si>
  <si>
    <t>№11от 15.09.2025</t>
  </si>
  <si>
    <t>СЭС "Балаганский ЭСУ"</t>
  </si>
  <si>
    <t xml:space="preserve">п. Балаганск </t>
  </si>
  <si>
    <t>ВЛ-0,4кВ Пушкина от ТП-30</t>
  </si>
  <si>
    <t>З0000241</t>
  </si>
  <si>
    <t>№12 от 15.09.2026</t>
  </si>
  <si>
    <t xml:space="preserve">ВЛ- 0,4кВ Ангарская от ТП-2 </t>
  </si>
  <si>
    <t>№13 от 15.09.2027</t>
  </si>
  <si>
    <t xml:space="preserve">п. Благанск </t>
  </si>
  <si>
    <t xml:space="preserve">ВЛ-10кВ Балаганск -Поселок </t>
  </si>
  <si>
    <t>З0000481</t>
  </si>
  <si>
    <t>№14от 15.09.2028</t>
  </si>
  <si>
    <t>ВЛ-0,4кВ совместная подвеска фидеров Школьная, Котельная , Суворова  от ТП-15</t>
  </si>
  <si>
    <t>№15 от 15.09.2029</t>
  </si>
  <si>
    <t>ТП-12</t>
  </si>
  <si>
    <t>№16 от 15.09.2030</t>
  </si>
  <si>
    <t>ЯКНО-3</t>
  </si>
  <si>
    <t>№17 от 15.09.2031</t>
  </si>
  <si>
    <t>СЭС " Новонукутский ЭСУ"</t>
  </si>
  <si>
    <t xml:space="preserve">п. Новонукутский </t>
  </si>
  <si>
    <t>Магистральная 1 от ТП-22</t>
  </si>
  <si>
    <t>№18 от 15.09.2032</t>
  </si>
  <si>
    <t>Магистральная 2 от ТП-22</t>
  </si>
  <si>
    <t>№19от 15.09.2033</t>
  </si>
  <si>
    <t>СЭС " Усть-Удинский ЭСУ</t>
  </si>
  <si>
    <t xml:space="preserve">п. Усть-Уда </t>
  </si>
  <si>
    <t>ВЛ-0,4кВ Пионерская от ТП -8</t>
  </si>
  <si>
    <t>№20 от 15.09.2034</t>
  </si>
  <si>
    <t>ВЛ-0,4кВ Лесная  от ТП -11</t>
  </si>
  <si>
    <t>№21 от 15.09.2035</t>
  </si>
  <si>
    <t>ВЛ-0,4кВ Карла Маркса от ТП-21</t>
  </si>
  <si>
    <t>№22 от 15.09.2036</t>
  </si>
  <si>
    <t>СЭС " Саянский РЭС"</t>
  </si>
  <si>
    <t xml:space="preserve">п. Зулумай </t>
  </si>
  <si>
    <t>ВЛ-10 кВ Басалаевка - Зулумай</t>
  </si>
  <si>
    <t>№23от 15.09.2037</t>
  </si>
  <si>
    <t xml:space="preserve">п. Верх-Ока </t>
  </si>
  <si>
    <t>ВЛ-10кВ Осиповск- Верх-Ока</t>
  </si>
  <si>
    <t>№24 от 15.09.2038</t>
  </si>
  <si>
    <t>п. Сологубово</t>
  </si>
  <si>
    <t>ВЛ-0,4кВ Насосная от ТП-1</t>
  </si>
  <si>
    <t>№25 от 15.09.2039</t>
  </si>
  <si>
    <t>ВЛ-0,4кВ Нааселение  от ТП-1</t>
  </si>
  <si>
    <t>№26 от 15.09.2040</t>
  </si>
  <si>
    <t>г. Тайшет</t>
  </si>
  <si>
    <t xml:space="preserve">ВЛ-0,4кВ. ф."Художественная школа" от  ТП-58.                         </t>
  </si>
  <si>
    <t xml:space="preserve">                    1110108</t>
  </si>
  <si>
    <t xml:space="preserve"> №1 от 15.09.2015г.</t>
  </si>
  <si>
    <t>д. Николаевка Тайшетского района</t>
  </si>
  <si>
    <t>ВЛ-0,4кВ.  по  ул.Зелёная                от  КТП-2</t>
  </si>
  <si>
    <t>1111857</t>
  </si>
  <si>
    <t xml:space="preserve"> №2 от 15.09.2015г.</t>
  </si>
  <si>
    <t>ВЛ-10кВ фидер 217 "Холбос" (31/1,6)</t>
  </si>
  <si>
    <t>смета №1 от 15.09.2015г.</t>
  </si>
  <si>
    <t>2-хцепная ВЛ-6кВ ф.309 "Телевышка", ф.310 "ул.Первомайская" (39/1,2)</t>
  </si>
  <si>
    <t>1120034; 1120063</t>
  </si>
  <si>
    <t>смета №2 от 15.09.2015г.</t>
  </si>
  <si>
    <t>ВЛ-0,4 кВ Октябрьская от ТП Совхоз</t>
  </si>
  <si>
    <t>Смета № 1 от 31.08.2015 г.</t>
  </si>
  <si>
    <t>УОЭС/Боханский РЭС</t>
  </si>
  <si>
    <t>п. Бохан</t>
  </si>
  <si>
    <t>ВЛ-0,4 кВ Ограда педучилища от ТП Перучилище</t>
  </si>
  <si>
    <t>Смета № 2 от 31.08.2015 г.</t>
  </si>
  <si>
    <t>ВЛ-0,4 кВ Березовая от ТП Сибирская</t>
  </si>
  <si>
    <t>Смета № 3 от 31.08.2015 г.</t>
  </si>
  <si>
    <t>ВЛ-0,4 кВ Мира от ТП Мира</t>
  </si>
  <si>
    <t>Смета № 4 от 31.08.2015 г.</t>
  </si>
  <si>
    <t>УОЭС/Жигаловский РЭС</t>
  </si>
  <si>
    <t>п. Жигалово</t>
  </si>
  <si>
    <t>ВЛ-0,4 кВ Чупановская от ТП Чупановкая</t>
  </si>
  <si>
    <t>Смета № 5 от 31.08.2015 г.</t>
  </si>
  <si>
    <t>ВЛ-0,4 кВ Гараж от ТП УЭС</t>
  </si>
  <si>
    <t>Смета № 6 от 31.08.2015 г.</t>
  </si>
  <si>
    <t>ВЛ-0,4 кВ Ербанова от ТП Аленушка</t>
  </si>
  <si>
    <t>Смета № 7 от 31.08.2015 г.</t>
  </si>
  <si>
    <t>Черемховские электрические сети</t>
  </si>
  <si>
    <t xml:space="preserve">                   </t>
  </si>
  <si>
    <t>Ч0001022</t>
  </si>
  <si>
    <t>№1 от 02.09.15г.</t>
  </si>
  <si>
    <t xml:space="preserve">ВЛ-0,4кВ от ТП-70          фидер "пер.Глинки",         фидер "пер.Свободы". </t>
  </si>
  <si>
    <t>№2 от 02.09.15г.</t>
  </si>
  <si>
    <t xml:space="preserve">Зам.главного инженера-начальник </t>
  </si>
  <si>
    <t>производственно-технического управления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</si>
</sst>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0"/>
    <numFmt numFmtId="171" formatCode="0.0000000"/>
    <numFmt numFmtId="172" formatCode="#,##0.0000"/>
    <numFmt numFmtId="173" formatCode="#,##0.00000"/>
    <numFmt numFmtId="174" formatCode="0.0000"/>
    <numFmt numFmtId="175" formatCode="0.00000000"/>
    <numFmt numFmtId="176" formatCode="#,##0.0"/>
    <numFmt numFmtId="177" formatCode="#,##0.000"/>
    <numFmt numFmtId="178" formatCode="0.0%"/>
    <numFmt numFmtId="179" formatCode="#,##0.000000"/>
    <numFmt numFmtId="180" formatCode="0.000000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0.000000000%"/>
    <numFmt numFmtId="188" formatCode="0.0000000000%"/>
    <numFmt numFmtId="189" formatCode="0E+00"/>
    <numFmt numFmtId="190" formatCode="0.0E+00"/>
    <numFmt numFmtId="191" formatCode="#,##0.0000000"/>
    <numFmt numFmtId="192" formatCode="0.000000000"/>
    <numFmt numFmtId="193" formatCode="0.0000000000"/>
    <numFmt numFmtId="194" formatCode="0.000E+00"/>
    <numFmt numFmtId="195" formatCode="0.0000E+00"/>
    <numFmt numFmtId="196" formatCode="0.00000000000"/>
    <numFmt numFmtId="197" formatCode="0.000000000000"/>
    <numFmt numFmtId="198" formatCode="0.0000000000000"/>
    <numFmt numFmtId="199" formatCode="#,##0.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  <numFmt numFmtId="209" formatCode="0.00000000000000000000000"/>
    <numFmt numFmtId="210" formatCode="0.000000000000000000000000"/>
    <numFmt numFmtId="211" formatCode="0.0000000000000000000000000"/>
  </numFmts>
  <fonts count="54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CE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EE0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2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1" fontId="4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5" fillId="31" borderId="0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1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9" fontId="49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2" fontId="2" fillId="10" borderId="10" xfId="0" applyNumberFormat="1" applyFont="1" applyFill="1" applyBorder="1" applyAlignment="1">
      <alignment horizontal="center" vertical="center" wrapText="1"/>
    </xf>
    <xf numFmtId="0" fontId="49" fillId="0" borderId="10" xfId="55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 shrinkToFit="1"/>
    </xf>
    <xf numFmtId="0" fontId="49" fillId="0" borderId="10" xfId="59" applyFont="1" applyFill="1" applyBorder="1" applyAlignment="1">
      <alignment horizontal="center" vertical="center" wrapText="1"/>
      <protection/>
    </xf>
    <xf numFmtId="2" fontId="2" fillId="40" borderId="10" xfId="0" applyNumberFormat="1" applyFont="1" applyFill="1" applyBorder="1" applyAlignment="1">
      <alignment horizontal="center" vertical="center" wrapText="1"/>
    </xf>
    <xf numFmtId="2" fontId="49" fillId="40" borderId="10" xfId="55" applyNumberFormat="1" applyFont="1" applyFill="1" applyBorder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2" fontId="49" fillId="4" borderId="10" xfId="0" applyNumberFormat="1" applyFont="1" applyFill="1" applyBorder="1" applyAlignment="1">
      <alignment horizontal="center" vertical="center" wrapText="1"/>
    </xf>
    <xf numFmtId="0" fontId="49" fillId="4" borderId="10" xfId="59" applyFont="1" applyFill="1" applyBorder="1" applyAlignment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center" vertical="center" wrapText="1"/>
    </xf>
    <xf numFmtId="169" fontId="49" fillId="0" borderId="10" xfId="55" applyNumberFormat="1" applyFont="1" applyFill="1" applyBorder="1" applyAlignment="1">
      <alignment horizontal="center" vertical="center" wrapText="1"/>
      <protection/>
    </xf>
    <xf numFmtId="0" fontId="2" fillId="41" borderId="10" xfId="0" applyNumberFormat="1" applyFont="1" applyFill="1" applyBorder="1" applyAlignment="1">
      <alignment horizontal="center" vertical="center" wrapText="1"/>
    </xf>
    <xf numFmtId="2" fontId="2" fillId="41" borderId="10" xfId="0" applyNumberFormat="1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169" fontId="4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2" fontId="49" fillId="0" borderId="10" xfId="55" applyNumberFormat="1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42" borderId="0" xfId="55" applyNumberFormat="1" applyFont="1" applyFill="1" applyAlignment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42" borderId="0" xfId="55" applyFont="1" applyFill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 shrinkToFit="1"/>
    </xf>
    <xf numFmtId="0" fontId="2" fillId="41" borderId="10" xfId="55" applyFont="1" applyFill="1" applyBorder="1" applyAlignment="1">
      <alignment horizontal="center" vertical="center" wrapText="1"/>
      <protection/>
    </xf>
    <xf numFmtId="2" fontId="2" fillId="41" borderId="10" xfId="0" applyNumberFormat="1" applyFont="1" applyFill="1" applyBorder="1" applyAlignment="1">
      <alignment horizontal="center" vertical="center" wrapText="1" shrinkToFit="1"/>
    </xf>
    <xf numFmtId="0" fontId="49" fillId="4" borderId="10" xfId="55" applyFont="1" applyFill="1" applyBorder="1" applyAlignment="1">
      <alignment horizontal="center" vertical="center" wrapText="1"/>
      <protection/>
    </xf>
    <xf numFmtId="0" fontId="49" fillId="4" borderId="10" xfId="53" applyFont="1" applyFill="1" applyBorder="1" applyAlignment="1">
      <alignment horizontal="center" vertical="center" wrapText="1"/>
      <protection/>
    </xf>
    <xf numFmtId="2" fontId="49" fillId="4" borderId="10" xfId="55" applyNumberFormat="1" applyFont="1" applyFill="1" applyBorder="1" applyAlignment="1">
      <alignment horizontal="center" vertical="center" wrapText="1"/>
      <protection/>
    </xf>
    <xf numFmtId="0" fontId="51" fillId="4" borderId="0" xfId="0" applyFont="1" applyFill="1" applyAlignment="1">
      <alignment horizontal="center" vertical="center" wrapText="1"/>
    </xf>
    <xf numFmtId="173" fontId="49" fillId="0" borderId="10" xfId="0" applyNumberFormat="1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 wrapText="1"/>
    </xf>
    <xf numFmtId="3" fontId="49" fillId="4" borderId="10" xfId="55" applyNumberFormat="1" applyFont="1" applyFill="1" applyBorder="1" applyAlignment="1">
      <alignment horizontal="center" vertical="center" wrapText="1"/>
      <protection/>
    </xf>
    <xf numFmtId="0" fontId="49" fillId="40" borderId="10" xfId="0" applyFont="1" applyFill="1" applyBorder="1" applyAlignment="1">
      <alignment horizontal="center" vertical="center" wrapText="1"/>
    </xf>
    <xf numFmtId="2" fontId="49" fillId="40" borderId="10" xfId="0" applyNumberFormat="1" applyFont="1" applyFill="1" applyBorder="1" applyAlignment="1">
      <alignment horizontal="center" vertical="center" wrapText="1"/>
    </xf>
    <xf numFmtId="1" fontId="49" fillId="40" borderId="10" xfId="0" applyNumberFormat="1" applyFont="1" applyFill="1" applyBorder="1" applyAlignment="1">
      <alignment horizontal="center" vertical="center" wrapText="1"/>
    </xf>
    <xf numFmtId="0" fontId="51" fillId="40" borderId="0" xfId="0" applyFont="1" applyFill="1" applyBorder="1" applyAlignment="1">
      <alignment horizontal="center" vertical="center" wrapText="1"/>
    </xf>
    <xf numFmtId="0" fontId="2" fillId="4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" fontId="3" fillId="40" borderId="10" xfId="0" applyNumberFormat="1" applyFont="1" applyFill="1" applyBorder="1" applyAlignment="1">
      <alignment horizontal="center" vertical="center" wrapText="1"/>
    </xf>
    <xf numFmtId="0" fontId="8" fillId="40" borderId="0" xfId="0" applyFont="1" applyFill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4" fontId="2" fillId="40" borderId="10" xfId="0" applyNumberFormat="1" applyFont="1" applyFill="1" applyBorder="1" applyAlignment="1">
      <alignment horizontal="center" vertical="center" wrapText="1"/>
    </xf>
    <xf numFmtId="170" fontId="2" fillId="40" borderId="10" xfId="0" applyNumberFormat="1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1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49" fontId="2" fillId="41" borderId="10" xfId="55" applyNumberFormat="1" applyFont="1" applyFill="1" applyBorder="1" applyAlignment="1">
      <alignment horizontal="center" vertical="center" wrapText="1"/>
      <protection/>
    </xf>
    <xf numFmtId="0" fontId="51" fillId="0" borderId="0" xfId="0" applyFont="1" applyFill="1" applyBorder="1" applyAlignment="1">
      <alignment horizontal="center" vertical="center" wrapText="1" shrinkToFit="1"/>
    </xf>
    <xf numFmtId="2" fontId="2" fillId="40" borderId="10" xfId="0" applyNumberFormat="1" applyFont="1" applyFill="1" applyBorder="1" applyAlignment="1">
      <alignment horizontal="center" vertical="center" wrapText="1" shrinkToFit="1"/>
    </xf>
    <xf numFmtId="0" fontId="7" fillId="40" borderId="0" xfId="0" applyFont="1" applyFill="1" applyBorder="1" applyAlignment="1">
      <alignment horizontal="center" vertical="center" wrapText="1"/>
    </xf>
    <xf numFmtId="0" fontId="7" fillId="40" borderId="0" xfId="0" applyFont="1" applyFill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2" fontId="8" fillId="40" borderId="0" xfId="0" applyNumberFormat="1" applyFont="1" applyFill="1" applyBorder="1" applyAlignment="1">
      <alignment horizontal="center" vertical="center" wrapText="1"/>
    </xf>
    <xf numFmtId="0" fontId="8" fillId="40" borderId="0" xfId="0" applyFont="1" applyFill="1" applyAlignment="1">
      <alignment/>
    </xf>
    <xf numFmtId="169" fontId="8" fillId="40" borderId="0" xfId="0" applyNumberFormat="1" applyFont="1" applyFill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52" fillId="0" borderId="0" xfId="0" applyNumberFormat="1" applyFont="1" applyFill="1" applyAlignment="1">
      <alignment horizontal="center" vertical="center" wrapText="1"/>
    </xf>
    <xf numFmtId="0" fontId="49" fillId="40" borderId="10" xfId="0" applyNumberFormat="1" applyFont="1" applyFill="1" applyBorder="1" applyAlignment="1">
      <alignment horizontal="center" vertical="center" wrapText="1"/>
    </xf>
    <xf numFmtId="0" fontId="52" fillId="40" borderId="0" xfId="0" applyFont="1" applyFill="1" applyAlignment="1">
      <alignment horizontal="center" vertical="center" wrapText="1"/>
    </xf>
    <xf numFmtId="0" fontId="51" fillId="40" borderId="0" xfId="0" applyFont="1" applyFill="1" applyAlignment="1">
      <alignment horizontal="center" vertical="center" wrapText="1"/>
    </xf>
    <xf numFmtId="0" fontId="2" fillId="43" borderId="10" xfId="0" applyNumberFormat="1" applyFont="1" applyFill="1" applyBorder="1" applyAlignment="1">
      <alignment horizontal="center" vertical="center" wrapText="1"/>
    </xf>
    <xf numFmtId="0" fontId="4" fillId="4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2" fontId="2" fillId="40" borderId="10" xfId="55" applyNumberFormat="1" applyFont="1" applyFill="1" applyBorder="1" applyAlignment="1">
      <alignment horizontal="center" vertical="center" wrapText="1"/>
      <protection/>
    </xf>
    <xf numFmtId="0" fontId="5" fillId="40" borderId="0" xfId="0" applyFont="1" applyFill="1" applyAlignment="1">
      <alignment horizontal="center" vertical="center" wrapText="1"/>
    </xf>
    <xf numFmtId="0" fontId="8" fillId="40" borderId="0" xfId="0" applyFont="1" applyFill="1" applyBorder="1" applyAlignment="1">
      <alignment/>
    </xf>
    <xf numFmtId="174" fontId="2" fillId="10" borderId="10" xfId="0" applyNumberFormat="1" applyFont="1" applyFill="1" applyBorder="1" applyAlignment="1">
      <alignment horizontal="center" vertical="center" wrapText="1"/>
    </xf>
    <xf numFmtId="1" fontId="2" fillId="10" borderId="10" xfId="0" applyNumberFormat="1" applyFont="1" applyFill="1" applyBorder="1" applyAlignment="1">
      <alignment horizontal="center" vertical="center" wrapText="1"/>
    </xf>
    <xf numFmtId="4" fontId="2" fillId="10" borderId="1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55" applyFont="1" applyFill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40" borderId="10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170" fontId="2" fillId="1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55" applyFont="1" applyFill="1" applyAlignment="1">
      <alignment horizontal="center" vertical="center" wrapText="1"/>
      <protection/>
    </xf>
    <xf numFmtId="0" fontId="2" fillId="40" borderId="10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5" fillId="42" borderId="0" xfId="55" applyNumberFormat="1" applyFont="1" applyFill="1" applyAlignment="1">
      <alignment horizontal="center" vertical="center" wrapText="1"/>
      <protection/>
    </xf>
    <xf numFmtId="0" fontId="5" fillId="0" borderId="0" xfId="0" applyNumberFormat="1" applyFont="1" applyBorder="1" applyAlignment="1">
      <alignment horizontal="right" vertical="center" wrapText="1"/>
    </xf>
    <xf numFmtId="0" fontId="5" fillId="42" borderId="0" xfId="55" applyFont="1" applyFill="1" applyAlignment="1">
      <alignment horizontal="left" wrapText="1"/>
      <protection/>
    </xf>
    <xf numFmtId="0" fontId="5" fillId="0" borderId="0" xfId="0" applyFont="1" applyAlignment="1">
      <alignment horizontal="center" vertical="center" wrapText="1"/>
    </xf>
    <xf numFmtId="0" fontId="5" fillId="42" borderId="0" xfId="55" applyNumberFormat="1" applyFont="1" applyFill="1" applyBorder="1" applyAlignment="1">
      <alignment horizontal="right" vertical="center" wrapText="1"/>
      <protection/>
    </xf>
    <xf numFmtId="0" fontId="5" fillId="42" borderId="0" xfId="55" applyFont="1" applyFill="1" applyAlignment="1">
      <alignment horizontal="left" vertical="center" wrapText="1"/>
      <protection/>
    </xf>
    <xf numFmtId="0" fontId="51" fillId="0" borderId="0" xfId="0" applyFont="1" applyAlignment="1">
      <alignment horizontal="right" vertical="center" wrapText="1"/>
    </xf>
    <xf numFmtId="0" fontId="51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31" borderId="12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6" xfId="54"/>
    <cellStyle name="Обычный 2" xfId="55"/>
    <cellStyle name="Обычный 2 2" xfId="56"/>
    <cellStyle name="Обычный 2 4" xfId="57"/>
    <cellStyle name="Обычный 3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1209675</xdr:colOff>
      <xdr:row>0</xdr:row>
      <xdr:rowOff>0</xdr:rowOff>
    </xdr:from>
    <xdr:to>
      <xdr:col>2</xdr:col>
      <xdr:colOff>1209675</xdr:colOff>
      <xdr:row>4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0"/>
          <a:ext cx="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942975</xdr:colOff>
      <xdr:row>0</xdr:row>
      <xdr:rowOff>0</xdr:rowOff>
    </xdr:from>
    <xdr:to>
      <xdr:col>4</xdr:col>
      <xdr:colOff>942975</xdr:colOff>
      <xdr:row>4</xdr:row>
      <xdr:rowOff>180975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0"/>
          <a:ext cx="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0</xdr:row>
      <xdr:rowOff>0</xdr:rowOff>
    </xdr:from>
    <xdr:to>
      <xdr:col>2</xdr:col>
      <xdr:colOff>1209675</xdr:colOff>
      <xdr:row>4</xdr:row>
      <xdr:rowOff>171450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0"/>
          <a:ext cx="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0</xdr:row>
      <xdr:rowOff>0</xdr:rowOff>
    </xdr:from>
    <xdr:to>
      <xdr:col>1</xdr:col>
      <xdr:colOff>981075</xdr:colOff>
      <xdr:row>4</xdr:row>
      <xdr:rowOff>180975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0"/>
          <a:ext cx="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2</xdr:row>
      <xdr:rowOff>152400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0</xdr:colOff>
      <xdr:row>2</xdr:row>
      <xdr:rowOff>161925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2</xdr:row>
      <xdr:rowOff>152400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2</xdr:row>
      <xdr:rowOff>161925</xdr:rowOff>
    </xdr:to>
    <xdr:pic>
      <xdr:nvPicPr>
        <xdr:cNvPr id="8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0"/>
          <a:ext cx="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116</xdr:row>
      <xdr:rowOff>0</xdr:rowOff>
    </xdr:from>
    <xdr:to>
      <xdr:col>2</xdr:col>
      <xdr:colOff>1209675</xdr:colOff>
      <xdr:row>119</xdr:row>
      <xdr:rowOff>28575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56873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942975</xdr:colOff>
      <xdr:row>110</xdr:row>
      <xdr:rowOff>0</xdr:rowOff>
    </xdr:from>
    <xdr:to>
      <xdr:col>5</xdr:col>
      <xdr:colOff>9525</xdr:colOff>
      <xdr:row>113</xdr:row>
      <xdr:rowOff>38100</xdr:rowOff>
    </xdr:to>
    <xdr:pic>
      <xdr:nvPicPr>
        <xdr:cNvPr id="10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556355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110</xdr:row>
      <xdr:rowOff>0</xdr:rowOff>
    </xdr:from>
    <xdr:to>
      <xdr:col>2</xdr:col>
      <xdr:colOff>1209675</xdr:colOff>
      <xdr:row>113</xdr:row>
      <xdr:rowOff>28575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5563552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110</xdr:row>
      <xdr:rowOff>0</xdr:rowOff>
    </xdr:from>
    <xdr:to>
      <xdr:col>1</xdr:col>
      <xdr:colOff>981075</xdr:colOff>
      <xdr:row>113</xdr:row>
      <xdr:rowOff>38100</xdr:rowOff>
    </xdr:to>
    <xdr:pic>
      <xdr:nvPicPr>
        <xdr:cNvPr id="1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55635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116</xdr:row>
      <xdr:rowOff>0</xdr:rowOff>
    </xdr:from>
    <xdr:to>
      <xdr:col>2</xdr:col>
      <xdr:colOff>1219200</xdr:colOff>
      <xdr:row>119</xdr:row>
      <xdr:rowOff>28575</xdr:rowOff>
    </xdr:to>
    <xdr:pic>
      <xdr:nvPicPr>
        <xdr:cNvPr id="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5687377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942975</xdr:colOff>
      <xdr:row>110</xdr:row>
      <xdr:rowOff>0</xdr:rowOff>
    </xdr:from>
    <xdr:to>
      <xdr:col>5</xdr:col>
      <xdr:colOff>9525</xdr:colOff>
      <xdr:row>113</xdr:row>
      <xdr:rowOff>38100</xdr:rowOff>
    </xdr:to>
    <xdr:pic>
      <xdr:nvPicPr>
        <xdr:cNvPr id="1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55635525"/>
          <a:ext cx="9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110</xdr:row>
      <xdr:rowOff>0</xdr:rowOff>
    </xdr:from>
    <xdr:to>
      <xdr:col>2</xdr:col>
      <xdr:colOff>1219200</xdr:colOff>
      <xdr:row>113</xdr:row>
      <xdr:rowOff>28575</xdr:rowOff>
    </xdr:to>
    <xdr:pic>
      <xdr:nvPicPr>
        <xdr:cNvPr id="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55635525"/>
          <a:ext cx="9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110</xdr:row>
      <xdr:rowOff>0</xdr:rowOff>
    </xdr:from>
    <xdr:to>
      <xdr:col>1</xdr:col>
      <xdr:colOff>981075</xdr:colOff>
      <xdr:row>113</xdr:row>
      <xdr:rowOff>38100</xdr:rowOff>
    </xdr:to>
    <xdr:pic>
      <xdr:nvPicPr>
        <xdr:cNvPr id="16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55635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2;&#1054;&#1044;-36-16&#1075;.-%202%20&#1076;&#1083;&#1103;%20&#1087;&#1086;&#1076;&#1087;.%20(&#1059;-&#1059;&#1076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36"/>
      <sheetName val="36а "/>
      <sheetName val="36в "/>
      <sheetName val="36а-1"/>
    </sheetNames>
    <sheetDataSet>
      <sheetData sheetId="3">
        <row r="37">
          <cell r="J37">
            <v>1017901.1553999999</v>
          </cell>
        </row>
        <row r="80">
          <cell r="J80">
            <v>382300.67349252</v>
          </cell>
        </row>
        <row r="109">
          <cell r="J109">
            <v>505889.3920132</v>
          </cell>
        </row>
        <row r="141">
          <cell r="J141">
            <v>441188.25200200005</v>
          </cell>
        </row>
        <row r="159">
          <cell r="J159">
            <v>443015.23200499994</v>
          </cell>
        </row>
        <row r="189">
          <cell r="J189">
            <v>445295.1216000001</v>
          </cell>
        </row>
        <row r="218">
          <cell r="J218">
            <v>409753.8522000001</v>
          </cell>
        </row>
        <row r="246">
          <cell r="J246">
            <v>98766.89110000001</v>
          </cell>
        </row>
        <row r="273">
          <cell r="J273">
            <v>1035362.41472</v>
          </cell>
        </row>
        <row r="304">
          <cell r="J304">
            <v>810127.2224999998</v>
          </cell>
        </row>
        <row r="357">
          <cell r="J357">
            <v>968558.3169134632</v>
          </cell>
        </row>
        <row r="408">
          <cell r="J408">
            <v>369091.2853623027</v>
          </cell>
        </row>
        <row r="456">
          <cell r="J456">
            <v>589067.2349576601</v>
          </cell>
        </row>
        <row r="484">
          <cell r="J484">
            <v>861692.5192103994</v>
          </cell>
        </row>
        <row r="516">
          <cell r="J516">
            <v>354666.9363306222</v>
          </cell>
        </row>
        <row r="539">
          <cell r="J539">
            <v>313257.04510046425</v>
          </cell>
        </row>
        <row r="576">
          <cell r="J576">
            <v>500078.60636898794</v>
          </cell>
        </row>
        <row r="613">
          <cell r="J613">
            <v>500078.60636898794</v>
          </cell>
        </row>
        <row r="619">
          <cell r="J619">
            <v>10998.619730000002</v>
          </cell>
        </row>
        <row r="623">
          <cell r="J623">
            <v>53063.649575</v>
          </cell>
        </row>
        <row r="625">
          <cell r="J625">
            <v>36278.21</v>
          </cell>
        </row>
        <row r="633">
          <cell r="J633">
            <v>116184.93047971999</v>
          </cell>
        </row>
        <row r="641">
          <cell r="J641">
            <v>83246.660688</v>
          </cell>
        </row>
        <row r="650">
          <cell r="J650">
            <v>445578.9528792</v>
          </cell>
        </row>
        <row r="665">
          <cell r="J665">
            <v>66312.76599999999</v>
          </cell>
        </row>
        <row r="683">
          <cell r="J683">
            <v>200270.85199999998</v>
          </cell>
        </row>
        <row r="695">
          <cell r="J695">
            <v>53969.520000000004</v>
          </cell>
        </row>
        <row r="706">
          <cell r="J706">
            <v>251976.78000000003</v>
          </cell>
        </row>
        <row r="717">
          <cell r="J717">
            <v>743234.3500000001</v>
          </cell>
        </row>
        <row r="746">
          <cell r="J746">
            <v>675473.6542400001</v>
          </cell>
        </row>
        <row r="773">
          <cell r="J773">
            <v>610453.0606800002</v>
          </cell>
        </row>
        <row r="806">
          <cell r="J806">
            <v>544984.71746</v>
          </cell>
        </row>
        <row r="836">
          <cell r="J836">
            <v>275447.9387186624</v>
          </cell>
        </row>
        <row r="857">
          <cell r="J857">
            <v>169435.9610027855</v>
          </cell>
        </row>
        <row r="877">
          <cell r="J877">
            <v>61311.337047353765</v>
          </cell>
        </row>
        <row r="898">
          <cell r="J898">
            <v>188134.2061281337</v>
          </cell>
        </row>
        <row r="918">
          <cell r="J918">
            <v>133944.50324976788</v>
          </cell>
        </row>
        <row r="947">
          <cell r="J947">
            <v>121081.96843082637</v>
          </cell>
        </row>
        <row r="966">
          <cell r="J966">
            <v>56072.906220984216</v>
          </cell>
        </row>
        <row r="995">
          <cell r="J995">
            <v>152783.37047353762</v>
          </cell>
        </row>
        <row r="1011">
          <cell r="J1011">
            <v>90501.13277623028</v>
          </cell>
        </row>
        <row r="1018">
          <cell r="J1018">
            <v>62997.07520891366</v>
          </cell>
        </row>
        <row r="1039">
          <cell r="J1039">
            <v>230178.45868152275</v>
          </cell>
        </row>
        <row r="1059">
          <cell r="J1059">
            <v>227339.40575673163</v>
          </cell>
        </row>
        <row r="1064">
          <cell r="J1064">
            <v>31299.591457753017</v>
          </cell>
        </row>
        <row r="1069">
          <cell r="J1069">
            <v>20083.06406685237</v>
          </cell>
        </row>
        <row r="1074">
          <cell r="J1074">
            <v>28484.336118848656</v>
          </cell>
        </row>
        <row r="1079">
          <cell r="J1079">
            <v>42727.4651810585</v>
          </cell>
        </row>
        <row r="1093">
          <cell r="J1093">
            <v>293155.9981429898</v>
          </cell>
        </row>
        <row r="1110">
          <cell r="J1110">
            <v>54534.52181987001</v>
          </cell>
        </row>
        <row r="1128">
          <cell r="J1128">
            <v>121185.43175487466</v>
          </cell>
        </row>
        <row r="1141">
          <cell r="J1141">
            <v>109054.31754874653</v>
          </cell>
        </row>
        <row r="1153">
          <cell r="J1153">
            <v>101632.46053853298</v>
          </cell>
        </row>
        <row r="1155">
          <cell r="J1155">
            <v>14571.959145775303</v>
          </cell>
        </row>
        <row r="1158">
          <cell r="J1158">
            <v>46138.00371402042</v>
          </cell>
        </row>
        <row r="1198">
          <cell r="J1198">
            <v>553357.8932899998</v>
          </cell>
        </row>
        <row r="1236">
          <cell r="J1236">
            <v>555379.22992</v>
          </cell>
        </row>
        <row r="1258">
          <cell r="J1258">
            <v>816541.8500000001</v>
          </cell>
        </row>
        <row r="1286">
          <cell r="J1286">
            <v>1140690.92575</v>
          </cell>
        </row>
        <row r="1312">
          <cell r="J1312">
            <v>385758.50542</v>
          </cell>
        </row>
        <row r="1335">
          <cell r="J1335">
            <v>374271.79270999995</v>
          </cell>
        </row>
        <row r="1359">
          <cell r="J1359">
            <v>587302.84813</v>
          </cell>
        </row>
        <row r="1380">
          <cell r="J1380">
            <v>698599.50813</v>
          </cell>
        </row>
        <row r="1401">
          <cell r="J1401">
            <v>255268.78813</v>
          </cell>
        </row>
        <row r="1426">
          <cell r="J1426">
            <v>177262.05084</v>
          </cell>
        </row>
        <row r="1443">
          <cell r="J1443">
            <v>83971.89270999999</v>
          </cell>
        </row>
        <row r="1454">
          <cell r="J1454">
            <v>162855.1532033426</v>
          </cell>
        </row>
        <row r="1475">
          <cell r="J1475">
            <v>258292.1727019498</v>
          </cell>
        </row>
        <row r="1495">
          <cell r="J1495">
            <v>270762.07985143916</v>
          </cell>
        </row>
        <row r="1522">
          <cell r="J1522">
            <v>1296904.96694</v>
          </cell>
        </row>
        <row r="1546">
          <cell r="J1546">
            <v>1604077.2398499995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N472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17.28125" style="2" customWidth="1"/>
    <col min="2" max="2" width="14.7109375" style="2" customWidth="1"/>
    <col min="3" max="3" width="24.00390625" style="2" customWidth="1"/>
    <col min="4" max="4" width="30.28125" style="2" bestFit="1" customWidth="1"/>
    <col min="5" max="5" width="14.140625" style="2" customWidth="1"/>
    <col min="6" max="6" width="10.140625" style="2" customWidth="1"/>
    <col min="7" max="7" width="9.8515625" style="2" customWidth="1"/>
    <col min="8" max="9" width="8.8515625" style="2" customWidth="1"/>
    <col min="10" max="10" width="8.140625" style="2" customWidth="1"/>
    <col min="11" max="11" width="10.8515625" style="2" customWidth="1"/>
    <col min="12" max="12" width="9.8515625" style="2" bestFit="1" customWidth="1"/>
    <col min="13" max="13" width="12.140625" style="2" customWidth="1"/>
    <col min="14" max="14" width="11.421875" style="152" customWidth="1"/>
    <col min="15" max="15" width="13.7109375" style="152" customWidth="1"/>
    <col min="16" max="16" width="15.421875" style="86" customWidth="1"/>
    <col min="17" max="17" width="7.28125" style="39" customWidth="1"/>
    <col min="18" max="18" width="6.140625" style="39" customWidth="1"/>
    <col min="19" max="19" width="7.28125" style="46" customWidth="1"/>
    <col min="20" max="20" width="8.57421875" style="46" customWidth="1"/>
    <col min="21" max="21" width="7.28125" style="47" customWidth="1"/>
    <col min="22" max="22" width="8.140625" style="47" customWidth="1"/>
    <col min="23" max="23" width="6.8515625" style="48" customWidth="1"/>
    <col min="24" max="24" width="10.28125" style="48" customWidth="1"/>
    <col min="25" max="25" width="7.28125" style="40" customWidth="1"/>
    <col min="26" max="26" width="9.8515625" style="40" customWidth="1"/>
    <col min="27" max="27" width="12.421875" style="42" customWidth="1"/>
    <col min="28" max="28" width="10.28125" style="42" customWidth="1"/>
    <col min="29" max="29" width="7.28125" style="41" customWidth="1"/>
    <col min="30" max="30" width="9.7109375" style="41" customWidth="1"/>
    <col min="31" max="31" width="7.28125" style="42" customWidth="1"/>
    <col min="32" max="32" width="9.140625" style="42" customWidth="1"/>
    <col min="33" max="33" width="7.28125" style="43" customWidth="1"/>
    <col min="34" max="34" width="12.421875" style="43" customWidth="1"/>
    <col min="35" max="35" width="7.28125" style="44" customWidth="1"/>
    <col min="36" max="36" width="9.7109375" style="44" customWidth="1"/>
    <col min="37" max="37" width="13.140625" style="45" customWidth="1"/>
    <col min="38" max="38" width="10.7109375" style="45" customWidth="1"/>
    <col min="39" max="39" width="11.8515625" style="50" customWidth="1"/>
    <col min="40" max="40" width="20.140625" style="50" bestFit="1" customWidth="1"/>
    <col min="41" max="41" width="12.421875" style="51" bestFit="1" customWidth="1"/>
    <col min="42" max="16384" width="9.140625" style="51" customWidth="1"/>
  </cols>
  <sheetData>
    <row r="1" spans="1:38" s="4" customFormat="1" ht="15.75">
      <c r="A1" s="167"/>
      <c r="B1" s="167"/>
      <c r="C1" s="167"/>
      <c r="D1" s="79"/>
      <c r="E1" s="80"/>
      <c r="F1" s="80"/>
      <c r="G1" s="80"/>
      <c r="H1" s="80"/>
      <c r="I1" s="80"/>
      <c r="J1" s="80"/>
      <c r="K1" s="80"/>
      <c r="L1" s="80"/>
      <c r="M1" s="80"/>
      <c r="N1" s="168" t="s">
        <v>3</v>
      </c>
      <c r="O1" s="168"/>
      <c r="P1" s="168"/>
      <c r="Q1" s="13"/>
      <c r="R1" s="13"/>
      <c r="S1" s="14"/>
      <c r="T1" s="14"/>
      <c r="U1" s="15"/>
      <c r="V1" s="15"/>
      <c r="W1" s="16"/>
      <c r="X1" s="16"/>
      <c r="Y1" s="17"/>
      <c r="Z1" s="17"/>
      <c r="AA1" s="18"/>
      <c r="AB1" s="18"/>
      <c r="AC1" s="19"/>
      <c r="AD1" s="19"/>
      <c r="AE1" s="18"/>
      <c r="AF1" s="18"/>
      <c r="AG1" s="20"/>
      <c r="AH1" s="20"/>
      <c r="AI1" s="21"/>
      <c r="AJ1" s="21"/>
      <c r="AK1" s="22"/>
      <c r="AL1" s="22"/>
    </row>
    <row r="2" spans="1:40" s="6" customFormat="1" ht="48" customHeight="1">
      <c r="A2" s="169" t="s">
        <v>2</v>
      </c>
      <c r="B2" s="169"/>
      <c r="C2" s="169"/>
      <c r="D2" s="169"/>
      <c r="E2" s="81"/>
      <c r="F2" s="81"/>
      <c r="G2" s="7"/>
      <c r="H2" s="7"/>
      <c r="I2" s="7"/>
      <c r="J2" s="7"/>
      <c r="K2" s="170"/>
      <c r="L2" s="170"/>
      <c r="M2" s="170"/>
      <c r="N2" s="171" t="s">
        <v>92</v>
      </c>
      <c r="O2" s="171"/>
      <c r="P2" s="171"/>
      <c r="Q2" s="13"/>
      <c r="R2" s="13"/>
      <c r="S2" s="14"/>
      <c r="T2" s="14"/>
      <c r="U2" s="15"/>
      <c r="V2" s="15"/>
      <c r="W2" s="16"/>
      <c r="X2" s="16"/>
      <c r="Y2" s="17"/>
      <c r="Z2" s="17"/>
      <c r="AA2" s="18"/>
      <c r="AB2" s="18"/>
      <c r="AC2" s="19"/>
      <c r="AD2" s="19"/>
      <c r="AE2" s="18"/>
      <c r="AF2" s="18"/>
      <c r="AG2" s="20"/>
      <c r="AH2" s="20"/>
      <c r="AI2" s="21"/>
      <c r="AJ2" s="21"/>
      <c r="AK2" s="22"/>
      <c r="AL2" s="22"/>
      <c r="AM2" s="4"/>
      <c r="AN2" s="4"/>
    </row>
    <row r="3" spans="1:40" s="3" customFormat="1" ht="15.75">
      <c r="A3" s="172" t="s">
        <v>79</v>
      </c>
      <c r="B3" s="172"/>
      <c r="C3" s="172"/>
      <c r="D3" s="172"/>
      <c r="E3" s="82"/>
      <c r="F3" s="83"/>
      <c r="G3" s="7"/>
      <c r="H3" s="7"/>
      <c r="I3" s="7"/>
      <c r="J3" s="7"/>
      <c r="K3" s="7"/>
      <c r="L3" s="7"/>
      <c r="M3" s="7"/>
      <c r="N3" s="171" t="s">
        <v>80</v>
      </c>
      <c r="O3" s="171"/>
      <c r="P3" s="171"/>
      <c r="Q3" s="13"/>
      <c r="R3" s="13"/>
      <c r="S3" s="14"/>
      <c r="T3" s="14"/>
      <c r="U3" s="15"/>
      <c r="V3" s="15"/>
      <c r="W3" s="16"/>
      <c r="X3" s="16"/>
      <c r="Y3" s="17"/>
      <c r="Z3" s="17"/>
      <c r="AA3" s="18"/>
      <c r="AB3" s="18"/>
      <c r="AC3" s="19"/>
      <c r="AD3" s="19"/>
      <c r="AE3" s="18"/>
      <c r="AF3" s="18"/>
      <c r="AG3" s="20"/>
      <c r="AH3" s="20"/>
      <c r="AI3" s="21"/>
      <c r="AJ3" s="21"/>
      <c r="AK3" s="22"/>
      <c r="AL3" s="22"/>
      <c r="AM3" s="4"/>
      <c r="AN3" s="4"/>
    </row>
    <row r="4" spans="1:40" s="3" customFormat="1" ht="18.75" customHeight="1">
      <c r="A4" s="172" t="s">
        <v>4</v>
      </c>
      <c r="B4" s="172"/>
      <c r="C4" s="172"/>
      <c r="D4" s="172"/>
      <c r="E4" s="82"/>
      <c r="F4" s="83"/>
      <c r="G4" s="7"/>
      <c r="H4" s="7"/>
      <c r="I4" s="7"/>
      <c r="J4" s="7"/>
      <c r="K4" s="7"/>
      <c r="L4" s="7"/>
      <c r="M4" s="7"/>
      <c r="N4" s="173" t="s">
        <v>81</v>
      </c>
      <c r="O4" s="173"/>
      <c r="P4" s="173"/>
      <c r="Q4" s="13"/>
      <c r="R4" s="13"/>
      <c r="S4" s="14"/>
      <c r="T4" s="14"/>
      <c r="U4" s="15"/>
      <c r="V4" s="15"/>
      <c r="W4" s="16"/>
      <c r="X4" s="16"/>
      <c r="Y4" s="17"/>
      <c r="Z4" s="17"/>
      <c r="AA4" s="18"/>
      <c r="AB4" s="18"/>
      <c r="AC4" s="19"/>
      <c r="AD4" s="19"/>
      <c r="AE4" s="18"/>
      <c r="AF4" s="18"/>
      <c r="AG4" s="20"/>
      <c r="AH4" s="20"/>
      <c r="AI4" s="21"/>
      <c r="AJ4" s="21"/>
      <c r="AK4" s="22"/>
      <c r="AL4" s="22"/>
      <c r="AM4" s="4"/>
      <c r="AN4" s="4"/>
    </row>
    <row r="5" spans="1:40" s="3" customFormat="1" ht="15.75">
      <c r="A5" s="172" t="s">
        <v>5</v>
      </c>
      <c r="B5" s="172"/>
      <c r="C5" s="172"/>
      <c r="D5" s="172"/>
      <c r="E5" s="172"/>
      <c r="F5" s="172"/>
      <c r="G5" s="7"/>
      <c r="H5" s="7"/>
      <c r="I5" s="7"/>
      <c r="J5" s="7"/>
      <c r="K5" s="7"/>
      <c r="L5" s="7"/>
      <c r="M5" s="7"/>
      <c r="N5" s="174"/>
      <c r="O5" s="174"/>
      <c r="P5" s="174"/>
      <c r="Q5" s="13"/>
      <c r="R5" s="13"/>
      <c r="S5" s="14"/>
      <c r="T5" s="14"/>
      <c r="U5" s="15"/>
      <c r="V5" s="15"/>
      <c r="W5" s="16"/>
      <c r="X5" s="16"/>
      <c r="Y5" s="17"/>
      <c r="Z5" s="17"/>
      <c r="AA5" s="18"/>
      <c r="AB5" s="18"/>
      <c r="AC5" s="19"/>
      <c r="AD5" s="19"/>
      <c r="AE5" s="18"/>
      <c r="AF5" s="18"/>
      <c r="AG5" s="20"/>
      <c r="AH5" s="20"/>
      <c r="AI5" s="21"/>
      <c r="AJ5" s="21"/>
      <c r="AK5" s="22"/>
      <c r="AL5" s="22"/>
      <c r="AM5" s="4"/>
      <c r="AN5" s="4"/>
    </row>
    <row r="6" spans="1:40" s="3" customFormat="1" ht="15.75">
      <c r="A6" s="82"/>
      <c r="B6" s="82"/>
      <c r="C6" s="82"/>
      <c r="D6" s="82"/>
      <c r="E6" s="82"/>
      <c r="F6" s="82"/>
      <c r="G6" s="7"/>
      <c r="H6" s="7"/>
      <c r="I6" s="7"/>
      <c r="J6" s="7"/>
      <c r="K6" s="7"/>
      <c r="L6" s="7"/>
      <c r="M6" s="7"/>
      <c r="N6" s="158"/>
      <c r="O6" s="158"/>
      <c r="P6" s="158"/>
      <c r="Q6" s="13"/>
      <c r="R6" s="13"/>
      <c r="S6" s="14"/>
      <c r="T6" s="14"/>
      <c r="U6" s="15"/>
      <c r="V6" s="15"/>
      <c r="W6" s="16"/>
      <c r="X6" s="16"/>
      <c r="Y6" s="17"/>
      <c r="Z6" s="17"/>
      <c r="AA6" s="18"/>
      <c r="AB6" s="18"/>
      <c r="AC6" s="19"/>
      <c r="AD6" s="19"/>
      <c r="AE6" s="18"/>
      <c r="AF6" s="18"/>
      <c r="AG6" s="20"/>
      <c r="AH6" s="20"/>
      <c r="AI6" s="21"/>
      <c r="AJ6" s="21"/>
      <c r="AK6" s="22"/>
      <c r="AL6" s="22"/>
      <c r="AM6" s="4"/>
      <c r="AN6" s="4"/>
    </row>
    <row r="7" spans="1:40" s="5" customFormat="1" ht="15.75">
      <c r="A7" s="38"/>
      <c r="B7" s="38"/>
      <c r="C7" s="38"/>
      <c r="D7" s="175" t="s">
        <v>20</v>
      </c>
      <c r="E7" s="175"/>
      <c r="F7" s="175"/>
      <c r="G7" s="175"/>
      <c r="H7" s="175"/>
      <c r="I7" s="175"/>
      <c r="J7" s="175"/>
      <c r="K7" s="38"/>
      <c r="L7" s="38"/>
      <c r="M7" s="38"/>
      <c r="N7" s="84"/>
      <c r="O7" s="84"/>
      <c r="P7" s="84"/>
      <c r="Q7" s="13"/>
      <c r="R7" s="13"/>
      <c r="S7" s="14"/>
      <c r="T7" s="14"/>
      <c r="U7" s="15"/>
      <c r="V7" s="15"/>
      <c r="W7" s="16"/>
      <c r="X7" s="16"/>
      <c r="Y7" s="17"/>
      <c r="Z7" s="17"/>
      <c r="AA7" s="18"/>
      <c r="AB7" s="18"/>
      <c r="AC7" s="19"/>
      <c r="AD7" s="19"/>
      <c r="AE7" s="18"/>
      <c r="AF7" s="18"/>
      <c r="AG7" s="20"/>
      <c r="AH7" s="20"/>
      <c r="AI7" s="21"/>
      <c r="AJ7" s="21"/>
      <c r="AK7" s="22"/>
      <c r="AL7" s="22"/>
      <c r="AM7" s="4"/>
      <c r="AN7" s="4"/>
    </row>
    <row r="8" spans="1:40" s="5" customFormat="1" ht="15.75">
      <c r="A8" s="38"/>
      <c r="B8" s="38"/>
      <c r="C8" s="38"/>
      <c r="D8" s="175" t="s">
        <v>21</v>
      </c>
      <c r="E8" s="175"/>
      <c r="F8" s="175"/>
      <c r="G8" s="175"/>
      <c r="H8" s="175"/>
      <c r="I8" s="175"/>
      <c r="J8" s="175"/>
      <c r="K8" s="175"/>
      <c r="L8" s="38"/>
      <c r="M8" s="38"/>
      <c r="N8" s="85"/>
      <c r="O8" s="85"/>
      <c r="P8" s="38"/>
      <c r="Q8" s="13"/>
      <c r="R8" s="13"/>
      <c r="S8" s="14"/>
      <c r="T8" s="14"/>
      <c r="U8" s="15"/>
      <c r="V8" s="15"/>
      <c r="W8" s="16"/>
      <c r="X8" s="16"/>
      <c r="Y8" s="17"/>
      <c r="Z8" s="17"/>
      <c r="AA8" s="18"/>
      <c r="AB8" s="18"/>
      <c r="AC8" s="19"/>
      <c r="AD8" s="19"/>
      <c r="AE8" s="18"/>
      <c r="AF8" s="18"/>
      <c r="AG8" s="20"/>
      <c r="AH8" s="20"/>
      <c r="AI8" s="21"/>
      <c r="AJ8" s="21"/>
      <c r="AK8" s="22"/>
      <c r="AL8" s="22"/>
      <c r="AM8" s="4"/>
      <c r="AN8" s="4"/>
    </row>
    <row r="9" spans="1:40" s="5" customFormat="1" ht="15.75">
      <c r="A9" s="38"/>
      <c r="B9" s="38"/>
      <c r="C9" s="38"/>
      <c r="D9" s="175" t="s">
        <v>93</v>
      </c>
      <c r="E9" s="175"/>
      <c r="F9" s="175"/>
      <c r="G9" s="175"/>
      <c r="H9" s="175"/>
      <c r="I9" s="175"/>
      <c r="J9" s="175"/>
      <c r="K9" s="175"/>
      <c r="L9" s="38"/>
      <c r="M9" s="38"/>
      <c r="N9" s="85"/>
      <c r="O9" s="85"/>
      <c r="P9" s="38"/>
      <c r="Q9" s="13"/>
      <c r="R9" s="13"/>
      <c r="S9" s="14"/>
      <c r="T9" s="14"/>
      <c r="U9" s="15"/>
      <c r="V9" s="15"/>
      <c r="W9" s="16"/>
      <c r="X9" s="16"/>
      <c r="Y9" s="17"/>
      <c r="Z9" s="17"/>
      <c r="AA9" s="18"/>
      <c r="AB9" s="18"/>
      <c r="AC9" s="19"/>
      <c r="AD9" s="19"/>
      <c r="AE9" s="18"/>
      <c r="AF9" s="18"/>
      <c r="AG9" s="20"/>
      <c r="AH9" s="20"/>
      <c r="AI9" s="21"/>
      <c r="AJ9" s="21"/>
      <c r="AK9" s="22"/>
      <c r="AL9" s="22"/>
      <c r="AM9" s="4"/>
      <c r="AN9" s="4"/>
    </row>
    <row r="10" spans="1:40" s="5" customFormat="1" ht="15.7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87"/>
      <c r="P10" s="86"/>
      <c r="Q10" s="13"/>
      <c r="R10" s="13"/>
      <c r="S10" s="14"/>
      <c r="T10" s="14"/>
      <c r="U10" s="15"/>
      <c r="V10" s="15"/>
      <c r="W10" s="16"/>
      <c r="X10" s="16"/>
      <c r="Y10" s="17"/>
      <c r="Z10" s="17"/>
      <c r="AA10" s="18"/>
      <c r="AB10" s="18"/>
      <c r="AC10" s="19"/>
      <c r="AD10" s="19"/>
      <c r="AE10" s="18"/>
      <c r="AF10" s="18"/>
      <c r="AG10" s="20"/>
      <c r="AH10" s="20"/>
      <c r="AI10" s="21"/>
      <c r="AJ10" s="21"/>
      <c r="AK10" s="22"/>
      <c r="AL10" s="22"/>
      <c r="AM10" s="4"/>
      <c r="AN10" s="4"/>
    </row>
    <row r="11" spans="1:40" s="24" customFormat="1" ht="18.75" customHeight="1">
      <c r="A11" s="176" t="s">
        <v>6</v>
      </c>
      <c r="B11" s="176" t="s">
        <v>7</v>
      </c>
      <c r="C11" s="176" t="s">
        <v>8</v>
      </c>
      <c r="D11" s="176" t="s">
        <v>9</v>
      </c>
      <c r="E11" s="176" t="s">
        <v>10</v>
      </c>
      <c r="F11" s="176" t="s">
        <v>22</v>
      </c>
      <c r="G11" s="176" t="s">
        <v>1</v>
      </c>
      <c r="H11" s="176"/>
      <c r="I11" s="176"/>
      <c r="J11" s="176"/>
      <c r="K11" s="176"/>
      <c r="L11" s="176"/>
      <c r="M11" s="176"/>
      <c r="N11" s="176" t="s">
        <v>94</v>
      </c>
      <c r="O11" s="176" t="s">
        <v>95</v>
      </c>
      <c r="P11" s="176" t="s">
        <v>23</v>
      </c>
      <c r="Q11" s="183" t="s">
        <v>41</v>
      </c>
      <c r="R11" s="184"/>
      <c r="S11" s="185" t="s">
        <v>42</v>
      </c>
      <c r="T11" s="186"/>
      <c r="U11" s="187" t="s">
        <v>36</v>
      </c>
      <c r="V11" s="188"/>
      <c r="W11" s="194" t="s">
        <v>32</v>
      </c>
      <c r="X11" s="195"/>
      <c r="Y11" s="196" t="s">
        <v>31</v>
      </c>
      <c r="Z11" s="197"/>
      <c r="AA11" s="179" t="s">
        <v>28</v>
      </c>
      <c r="AB11" s="180"/>
      <c r="AC11" s="177" t="s">
        <v>29</v>
      </c>
      <c r="AD11" s="178"/>
      <c r="AE11" s="179" t="s">
        <v>26</v>
      </c>
      <c r="AF11" s="180"/>
      <c r="AG11" s="181" t="s">
        <v>33</v>
      </c>
      <c r="AH11" s="182"/>
      <c r="AI11" s="189" t="s">
        <v>43</v>
      </c>
      <c r="AJ11" s="190"/>
      <c r="AK11" s="191" t="s">
        <v>44</v>
      </c>
      <c r="AL11" s="192"/>
      <c r="AM11" s="23"/>
      <c r="AN11" s="23"/>
    </row>
    <row r="12" spans="1:40" s="24" customFormat="1" ht="57.75" customHeight="1">
      <c r="A12" s="176"/>
      <c r="B12" s="176"/>
      <c r="C12" s="176"/>
      <c r="D12" s="176"/>
      <c r="E12" s="176"/>
      <c r="F12" s="176"/>
      <c r="G12" s="49" t="s">
        <v>11</v>
      </c>
      <c r="H12" s="49" t="s">
        <v>12</v>
      </c>
      <c r="I12" s="49" t="s">
        <v>13</v>
      </c>
      <c r="J12" s="49" t="s">
        <v>14</v>
      </c>
      <c r="K12" s="49" t="s">
        <v>15</v>
      </c>
      <c r="L12" s="49" t="s">
        <v>16</v>
      </c>
      <c r="M12" s="49" t="s">
        <v>17</v>
      </c>
      <c r="N12" s="176"/>
      <c r="O12" s="176"/>
      <c r="P12" s="176"/>
      <c r="Q12" s="25" t="s">
        <v>82</v>
      </c>
      <c r="R12" s="25" t="s">
        <v>83</v>
      </c>
      <c r="S12" s="25" t="s">
        <v>82</v>
      </c>
      <c r="T12" s="25" t="s">
        <v>83</v>
      </c>
      <c r="U12" s="25" t="s">
        <v>82</v>
      </c>
      <c r="V12" s="25" t="s">
        <v>83</v>
      </c>
      <c r="W12" s="25" t="s">
        <v>82</v>
      </c>
      <c r="X12" s="25" t="s">
        <v>83</v>
      </c>
      <c r="Y12" s="25" t="s">
        <v>82</v>
      </c>
      <c r="Z12" s="25" t="s">
        <v>83</v>
      </c>
      <c r="AA12" s="25" t="s">
        <v>82</v>
      </c>
      <c r="AB12" s="25" t="s">
        <v>83</v>
      </c>
      <c r="AC12" s="25" t="s">
        <v>82</v>
      </c>
      <c r="AD12" s="25" t="s">
        <v>83</v>
      </c>
      <c r="AE12" s="25" t="s">
        <v>82</v>
      </c>
      <c r="AF12" s="25" t="s">
        <v>83</v>
      </c>
      <c r="AG12" s="25" t="s">
        <v>82</v>
      </c>
      <c r="AH12" s="25" t="s">
        <v>83</v>
      </c>
      <c r="AI12" s="25" t="s">
        <v>82</v>
      </c>
      <c r="AJ12" s="25" t="s">
        <v>83</v>
      </c>
      <c r="AK12" s="25" t="s">
        <v>82</v>
      </c>
      <c r="AL12" s="25" t="s">
        <v>83</v>
      </c>
      <c r="AM12" s="23"/>
      <c r="AN12" s="23"/>
    </row>
    <row r="13" spans="1:40" s="24" customFormat="1" ht="15.75">
      <c r="A13" s="55">
        <v>1</v>
      </c>
      <c r="B13" s="55">
        <v>2</v>
      </c>
      <c r="C13" s="55">
        <v>3</v>
      </c>
      <c r="D13" s="55">
        <v>4</v>
      </c>
      <c r="E13" s="55">
        <v>5</v>
      </c>
      <c r="F13" s="55">
        <v>6</v>
      </c>
      <c r="G13" s="55">
        <v>7</v>
      </c>
      <c r="H13" s="55">
        <v>8</v>
      </c>
      <c r="I13" s="55">
        <v>9</v>
      </c>
      <c r="J13" s="55">
        <v>10</v>
      </c>
      <c r="K13" s="55">
        <v>11</v>
      </c>
      <c r="L13" s="55">
        <v>12</v>
      </c>
      <c r="M13" s="55">
        <v>13</v>
      </c>
      <c r="N13" s="55">
        <v>14</v>
      </c>
      <c r="O13" s="55">
        <v>15</v>
      </c>
      <c r="P13" s="55">
        <v>16</v>
      </c>
      <c r="Q13" s="26"/>
      <c r="R13" s="26"/>
      <c r="S13" s="27"/>
      <c r="T13" s="27"/>
      <c r="U13" s="28"/>
      <c r="V13" s="28"/>
      <c r="W13" s="29"/>
      <c r="X13" s="29"/>
      <c r="Y13" s="30"/>
      <c r="Z13" s="30"/>
      <c r="AA13" s="31"/>
      <c r="AB13" s="31"/>
      <c r="AC13" s="32"/>
      <c r="AD13" s="32"/>
      <c r="AE13" s="31"/>
      <c r="AF13" s="31"/>
      <c r="AG13" s="33"/>
      <c r="AH13" s="33"/>
      <c r="AI13" s="34"/>
      <c r="AJ13" s="34"/>
      <c r="AK13" s="35"/>
      <c r="AL13" s="35"/>
      <c r="AM13" s="23"/>
      <c r="AN13" s="23"/>
    </row>
    <row r="14" spans="1:16" s="77" customFormat="1" ht="28.5">
      <c r="A14" s="58" t="s">
        <v>24</v>
      </c>
      <c r="B14" s="58" t="s">
        <v>25</v>
      </c>
      <c r="C14" s="58" t="s">
        <v>96</v>
      </c>
      <c r="D14" s="61" t="s">
        <v>97</v>
      </c>
      <c r="E14" s="52" t="s">
        <v>98</v>
      </c>
      <c r="F14" s="58" t="s">
        <v>29</v>
      </c>
      <c r="G14" s="58"/>
      <c r="H14" s="58"/>
      <c r="I14" s="58"/>
      <c r="J14" s="58"/>
      <c r="K14" s="58"/>
      <c r="L14" s="76">
        <v>2.85</v>
      </c>
      <c r="M14" s="76"/>
      <c r="N14" s="76">
        <f>'[1]36а-1'!J37/1000</f>
        <v>1017.9011553999999</v>
      </c>
      <c r="O14" s="76">
        <f aca="true" t="shared" si="0" ref="O14:O22">N14*1.077</f>
        <v>1096.2795443658</v>
      </c>
      <c r="P14" s="159" t="s">
        <v>99</v>
      </c>
    </row>
    <row r="15" spans="1:16" s="77" customFormat="1" ht="42.75">
      <c r="A15" s="58" t="s">
        <v>24</v>
      </c>
      <c r="B15" s="58" t="s">
        <v>25</v>
      </c>
      <c r="C15" s="58" t="s">
        <v>30</v>
      </c>
      <c r="D15" s="61" t="s">
        <v>100</v>
      </c>
      <c r="E15" s="52" t="s">
        <v>101</v>
      </c>
      <c r="F15" s="58" t="s">
        <v>33</v>
      </c>
      <c r="G15" s="58"/>
      <c r="H15" s="58"/>
      <c r="I15" s="58"/>
      <c r="J15" s="58"/>
      <c r="K15" s="58"/>
      <c r="L15" s="76">
        <v>0.4</v>
      </c>
      <c r="M15" s="76"/>
      <c r="N15" s="76">
        <f>'[1]36а-1'!J80/1000</f>
        <v>382.30067349252</v>
      </c>
      <c r="O15" s="76">
        <f t="shared" si="0"/>
        <v>411.73782535144403</v>
      </c>
      <c r="P15" s="159" t="s">
        <v>102</v>
      </c>
    </row>
    <row r="16" spans="1:16" s="77" customFormat="1" ht="28.5">
      <c r="A16" s="58" t="s">
        <v>24</v>
      </c>
      <c r="B16" s="58" t="s">
        <v>25</v>
      </c>
      <c r="C16" s="58" t="s">
        <v>27</v>
      </c>
      <c r="D16" s="61" t="s">
        <v>103</v>
      </c>
      <c r="E16" s="52" t="s">
        <v>104</v>
      </c>
      <c r="F16" s="58" t="s">
        <v>28</v>
      </c>
      <c r="G16" s="58"/>
      <c r="H16" s="58"/>
      <c r="I16" s="58"/>
      <c r="J16" s="58"/>
      <c r="K16" s="58"/>
      <c r="L16" s="76">
        <v>0.672</v>
      </c>
      <c r="M16" s="76"/>
      <c r="N16" s="76">
        <f>'[1]36а-1'!J109/1000</f>
        <v>505.8893920132</v>
      </c>
      <c r="O16" s="76">
        <f t="shared" si="0"/>
        <v>544.8428751982163</v>
      </c>
      <c r="P16" s="159" t="s">
        <v>105</v>
      </c>
    </row>
    <row r="17" spans="1:16" s="77" customFormat="1" ht="28.5">
      <c r="A17" s="58" t="s">
        <v>24</v>
      </c>
      <c r="B17" s="58" t="s">
        <v>25</v>
      </c>
      <c r="C17" s="58" t="s">
        <v>106</v>
      </c>
      <c r="D17" s="61" t="s">
        <v>107</v>
      </c>
      <c r="E17" s="52" t="s">
        <v>108</v>
      </c>
      <c r="F17" s="58" t="s">
        <v>31</v>
      </c>
      <c r="G17" s="58"/>
      <c r="H17" s="58"/>
      <c r="I17" s="58"/>
      <c r="J17" s="58"/>
      <c r="K17" s="58"/>
      <c r="L17" s="76">
        <v>0.8</v>
      </c>
      <c r="M17" s="76"/>
      <c r="N17" s="76">
        <f>'[1]36а-1'!J141/1000</f>
        <v>441.18825200200007</v>
      </c>
      <c r="O17" s="76">
        <f t="shared" si="0"/>
        <v>475.15974740615405</v>
      </c>
      <c r="P17" s="159" t="s">
        <v>109</v>
      </c>
    </row>
    <row r="18" spans="1:16" s="77" customFormat="1" ht="42.75">
      <c r="A18" s="58" t="s">
        <v>24</v>
      </c>
      <c r="B18" s="58" t="s">
        <v>25</v>
      </c>
      <c r="C18" s="58" t="s">
        <v>110</v>
      </c>
      <c r="D18" s="61" t="s">
        <v>111</v>
      </c>
      <c r="E18" s="52" t="s">
        <v>112</v>
      </c>
      <c r="F18" s="58" t="s">
        <v>26</v>
      </c>
      <c r="G18" s="58"/>
      <c r="H18" s="58"/>
      <c r="I18" s="69">
        <v>1.263</v>
      </c>
      <c r="J18" s="69"/>
      <c r="K18" s="58"/>
      <c r="L18" s="76"/>
      <c r="M18" s="76"/>
      <c r="N18" s="76">
        <f>'[1]36а-1'!J159/1000</f>
        <v>443.0152320049999</v>
      </c>
      <c r="O18" s="76">
        <f t="shared" si="0"/>
        <v>477.1274048693849</v>
      </c>
      <c r="P18" s="159" t="s">
        <v>113</v>
      </c>
    </row>
    <row r="19" spans="1:16" s="77" customFormat="1" ht="42.75">
      <c r="A19" s="49" t="s">
        <v>34</v>
      </c>
      <c r="B19" s="72" t="s">
        <v>25</v>
      </c>
      <c r="C19" s="56" t="s">
        <v>35</v>
      </c>
      <c r="D19" s="56" t="s">
        <v>114</v>
      </c>
      <c r="E19" s="56" t="s">
        <v>91</v>
      </c>
      <c r="F19" s="56" t="s">
        <v>31</v>
      </c>
      <c r="G19" s="72"/>
      <c r="H19" s="56"/>
      <c r="I19" s="56"/>
      <c r="J19" s="56"/>
      <c r="K19" s="56"/>
      <c r="L19" s="60">
        <v>0.885</v>
      </c>
      <c r="M19" s="60"/>
      <c r="N19" s="60">
        <f>'[1]36а-1'!J189/1000</f>
        <v>445.2951216000001</v>
      </c>
      <c r="O19" s="1">
        <f t="shared" si="0"/>
        <v>479.58284596320004</v>
      </c>
      <c r="P19" s="49" t="s">
        <v>115</v>
      </c>
    </row>
    <row r="20" spans="1:16" s="77" customFormat="1" ht="42.75">
      <c r="A20" s="49" t="s">
        <v>34</v>
      </c>
      <c r="B20" s="72" t="s">
        <v>25</v>
      </c>
      <c r="C20" s="56" t="s">
        <v>35</v>
      </c>
      <c r="D20" s="56" t="s">
        <v>116</v>
      </c>
      <c r="E20" s="56" t="s">
        <v>87</v>
      </c>
      <c r="F20" s="88" t="s">
        <v>28</v>
      </c>
      <c r="G20" s="89"/>
      <c r="H20" s="88"/>
      <c r="I20" s="88"/>
      <c r="J20" s="88"/>
      <c r="K20" s="88"/>
      <c r="L20" s="90">
        <v>0.739</v>
      </c>
      <c r="M20" s="90"/>
      <c r="N20" s="90">
        <f>'[1]36а-1'!J218/1000</f>
        <v>409.7538522000001</v>
      </c>
      <c r="O20" s="1">
        <f t="shared" si="0"/>
        <v>441.3048988194001</v>
      </c>
      <c r="P20" s="49" t="s">
        <v>117</v>
      </c>
    </row>
    <row r="21" spans="1:16" s="77" customFormat="1" ht="42.75">
      <c r="A21" s="49" t="s">
        <v>34</v>
      </c>
      <c r="B21" s="72" t="s">
        <v>25</v>
      </c>
      <c r="C21" s="56" t="s">
        <v>35</v>
      </c>
      <c r="D21" s="56" t="s">
        <v>118</v>
      </c>
      <c r="E21" s="88" t="s">
        <v>119</v>
      </c>
      <c r="F21" s="88" t="s">
        <v>26</v>
      </c>
      <c r="G21" s="89"/>
      <c r="H21" s="88"/>
      <c r="I21" s="88"/>
      <c r="J21" s="88"/>
      <c r="K21" s="88"/>
      <c r="L21" s="90">
        <v>0.2</v>
      </c>
      <c r="M21" s="90"/>
      <c r="N21" s="90">
        <f>'[1]36а-1'!J246/1000</f>
        <v>98.76689110000001</v>
      </c>
      <c r="O21" s="1">
        <f t="shared" si="0"/>
        <v>106.3719417147</v>
      </c>
      <c r="P21" s="49" t="s">
        <v>120</v>
      </c>
    </row>
    <row r="22" spans="1:16" s="77" customFormat="1" ht="42.75">
      <c r="A22" s="49" t="s">
        <v>34</v>
      </c>
      <c r="B22" s="72" t="s">
        <v>25</v>
      </c>
      <c r="C22" s="56" t="s">
        <v>121</v>
      </c>
      <c r="D22" s="56" t="s">
        <v>122</v>
      </c>
      <c r="E22" s="56" t="s">
        <v>123</v>
      </c>
      <c r="F22" s="56" t="s">
        <v>124</v>
      </c>
      <c r="G22" s="72"/>
      <c r="H22" s="56"/>
      <c r="I22" s="56"/>
      <c r="J22" s="56"/>
      <c r="K22" s="56"/>
      <c r="L22" s="60">
        <v>3.325</v>
      </c>
      <c r="M22" s="60"/>
      <c r="N22" s="60">
        <f>'[1]36а-1'!J273/1000</f>
        <v>1035.36241472</v>
      </c>
      <c r="O22" s="1">
        <f t="shared" si="0"/>
        <v>1115.08532065344</v>
      </c>
      <c r="P22" s="49" t="s">
        <v>125</v>
      </c>
    </row>
    <row r="23" spans="1:16" s="77" customFormat="1" ht="42.75">
      <c r="A23" s="49" t="s">
        <v>34</v>
      </c>
      <c r="B23" s="72" t="s">
        <v>25</v>
      </c>
      <c r="C23" s="56" t="s">
        <v>35</v>
      </c>
      <c r="D23" s="56" t="s">
        <v>126</v>
      </c>
      <c r="E23" s="56" t="s">
        <v>127</v>
      </c>
      <c r="F23" s="56" t="s">
        <v>29</v>
      </c>
      <c r="G23" s="72"/>
      <c r="H23" s="56"/>
      <c r="I23" s="56"/>
      <c r="J23" s="56"/>
      <c r="K23" s="56"/>
      <c r="L23" s="60">
        <v>1.224</v>
      </c>
      <c r="M23" s="60"/>
      <c r="N23" s="60">
        <f>'[1]36а-1'!J304/1000</f>
        <v>810.1272224999998</v>
      </c>
      <c r="O23" s="1">
        <f>N23*1.077</f>
        <v>872.5070186324997</v>
      </c>
      <c r="P23" s="49" t="s">
        <v>128</v>
      </c>
    </row>
    <row r="24" spans="1:16" s="94" customFormat="1" ht="15.75">
      <c r="A24" s="91"/>
      <c r="B24" s="91"/>
      <c r="C24" s="91"/>
      <c r="D24" s="67"/>
      <c r="E24" s="92"/>
      <c r="F24" s="91"/>
      <c r="G24" s="93"/>
      <c r="H24" s="93"/>
      <c r="I24" s="93">
        <f aca="true" t="shared" si="1" ref="I24:N24">SUM(I14:I23)</f>
        <v>1.263</v>
      </c>
      <c r="J24" s="93"/>
      <c r="K24" s="93"/>
      <c r="L24" s="93">
        <f t="shared" si="1"/>
        <v>11.095</v>
      </c>
      <c r="M24" s="93"/>
      <c r="N24" s="93">
        <f t="shared" si="1"/>
        <v>5589.6002070327195</v>
      </c>
      <c r="O24" s="93">
        <f>SUM(O14:O23)</f>
        <v>6019.999422974239</v>
      </c>
      <c r="P24" s="66"/>
    </row>
    <row r="25" spans="1:16" s="77" customFormat="1" ht="15.75" customHeight="1">
      <c r="A25" s="193" t="s">
        <v>37</v>
      </c>
      <c r="B25" s="193" t="s">
        <v>19</v>
      </c>
      <c r="C25" s="193" t="s">
        <v>38</v>
      </c>
      <c r="D25" s="193" t="s">
        <v>39</v>
      </c>
      <c r="E25" s="193"/>
      <c r="F25" s="159" t="s">
        <v>40</v>
      </c>
      <c r="G25" s="159"/>
      <c r="H25" s="159"/>
      <c r="I25" s="159"/>
      <c r="J25" s="159"/>
      <c r="K25" s="159">
        <v>3</v>
      </c>
      <c r="L25" s="159"/>
      <c r="M25" s="160"/>
      <c r="N25" s="76">
        <v>72.26</v>
      </c>
      <c r="O25" s="76">
        <f>N25*1.077</f>
        <v>77.82402</v>
      </c>
      <c r="P25" s="159"/>
    </row>
    <row r="26" spans="1:16" s="77" customFormat="1" ht="15.75">
      <c r="A26" s="193"/>
      <c r="B26" s="193"/>
      <c r="C26" s="193"/>
      <c r="D26" s="193"/>
      <c r="E26" s="193"/>
      <c r="F26" s="159" t="s">
        <v>41</v>
      </c>
      <c r="G26" s="159"/>
      <c r="H26" s="159"/>
      <c r="I26" s="159"/>
      <c r="J26" s="159"/>
      <c r="K26" s="159">
        <v>3</v>
      </c>
      <c r="L26" s="159"/>
      <c r="M26" s="160"/>
      <c r="N26" s="76">
        <v>82.26</v>
      </c>
      <c r="O26" s="76">
        <f aca="true" t="shared" si="2" ref="O26:O36">N26*1.077</f>
        <v>88.59402</v>
      </c>
      <c r="P26" s="159"/>
    </row>
    <row r="27" spans="1:16" s="77" customFormat="1" ht="15.75">
      <c r="A27" s="193"/>
      <c r="B27" s="193"/>
      <c r="C27" s="193"/>
      <c r="D27" s="193"/>
      <c r="E27" s="193"/>
      <c r="F27" s="159" t="s">
        <v>42</v>
      </c>
      <c r="G27" s="159"/>
      <c r="H27" s="159"/>
      <c r="I27" s="159"/>
      <c r="J27" s="159"/>
      <c r="K27" s="159">
        <v>4</v>
      </c>
      <c r="L27" s="159"/>
      <c r="M27" s="160"/>
      <c r="N27" s="76">
        <v>110.68</v>
      </c>
      <c r="O27" s="76">
        <f t="shared" si="2"/>
        <v>119.20236</v>
      </c>
      <c r="P27" s="95"/>
    </row>
    <row r="28" spans="1:16" s="77" customFormat="1" ht="15.75">
      <c r="A28" s="193"/>
      <c r="B28" s="193"/>
      <c r="C28" s="193"/>
      <c r="D28" s="193"/>
      <c r="E28" s="193"/>
      <c r="F28" s="159" t="s">
        <v>36</v>
      </c>
      <c r="G28" s="159"/>
      <c r="H28" s="159"/>
      <c r="I28" s="159"/>
      <c r="J28" s="159"/>
      <c r="K28" s="159">
        <v>5</v>
      </c>
      <c r="L28" s="159"/>
      <c r="M28" s="160"/>
      <c r="N28" s="76">
        <v>138.1</v>
      </c>
      <c r="O28" s="76">
        <f t="shared" si="2"/>
        <v>148.7337</v>
      </c>
      <c r="P28" s="159"/>
    </row>
    <row r="29" spans="1:16" s="77" customFormat="1" ht="15.75">
      <c r="A29" s="193"/>
      <c r="B29" s="193"/>
      <c r="C29" s="193"/>
      <c r="D29" s="193"/>
      <c r="E29" s="193"/>
      <c r="F29" s="159" t="s">
        <v>32</v>
      </c>
      <c r="G29" s="159"/>
      <c r="H29" s="159"/>
      <c r="I29" s="159"/>
      <c r="J29" s="159"/>
      <c r="K29" s="159">
        <v>5</v>
      </c>
      <c r="L29" s="159"/>
      <c r="M29" s="160"/>
      <c r="N29" s="76">
        <v>138.13273</v>
      </c>
      <c r="O29" s="76">
        <f t="shared" si="2"/>
        <v>148.76895021</v>
      </c>
      <c r="P29" s="159"/>
    </row>
    <row r="30" spans="1:16" s="77" customFormat="1" ht="15.75">
      <c r="A30" s="193"/>
      <c r="B30" s="193"/>
      <c r="C30" s="193"/>
      <c r="D30" s="193"/>
      <c r="E30" s="193"/>
      <c r="F30" s="159" t="s">
        <v>31</v>
      </c>
      <c r="G30" s="159"/>
      <c r="H30" s="159"/>
      <c r="I30" s="159"/>
      <c r="J30" s="159"/>
      <c r="K30" s="159">
        <v>5</v>
      </c>
      <c r="L30" s="159"/>
      <c r="M30" s="160"/>
      <c r="N30" s="76">
        <v>138.15</v>
      </c>
      <c r="O30" s="76">
        <f t="shared" si="2"/>
        <v>148.78755</v>
      </c>
      <c r="P30" s="159"/>
    </row>
    <row r="31" spans="1:16" s="77" customFormat="1" ht="15.75">
      <c r="A31" s="193"/>
      <c r="B31" s="193"/>
      <c r="C31" s="193"/>
      <c r="D31" s="193"/>
      <c r="E31" s="193"/>
      <c r="F31" s="159" t="s">
        <v>28</v>
      </c>
      <c r="G31" s="159"/>
      <c r="H31" s="159"/>
      <c r="I31" s="159"/>
      <c r="J31" s="159"/>
      <c r="K31" s="159">
        <v>5</v>
      </c>
      <c r="L31" s="159"/>
      <c r="M31" s="160"/>
      <c r="N31" s="76">
        <v>138.15</v>
      </c>
      <c r="O31" s="76">
        <f t="shared" si="2"/>
        <v>148.78755</v>
      </c>
      <c r="P31" s="159"/>
    </row>
    <row r="32" spans="1:16" s="77" customFormat="1" ht="15.75">
      <c r="A32" s="193"/>
      <c r="B32" s="193"/>
      <c r="C32" s="193"/>
      <c r="D32" s="193"/>
      <c r="E32" s="193"/>
      <c r="F32" s="159" t="s">
        <v>29</v>
      </c>
      <c r="G32" s="159"/>
      <c r="H32" s="159"/>
      <c r="I32" s="159"/>
      <c r="J32" s="159"/>
      <c r="K32" s="159">
        <v>5</v>
      </c>
      <c r="L32" s="159"/>
      <c r="M32" s="160"/>
      <c r="N32" s="76">
        <v>138.15</v>
      </c>
      <c r="O32" s="76">
        <f t="shared" si="2"/>
        <v>148.78755</v>
      </c>
      <c r="P32" s="159"/>
    </row>
    <row r="33" spans="1:16" s="77" customFormat="1" ht="15.75">
      <c r="A33" s="193"/>
      <c r="B33" s="193"/>
      <c r="C33" s="193"/>
      <c r="D33" s="193"/>
      <c r="E33" s="193"/>
      <c r="F33" s="159" t="s">
        <v>26</v>
      </c>
      <c r="G33" s="159"/>
      <c r="H33" s="159"/>
      <c r="I33" s="159"/>
      <c r="J33" s="159"/>
      <c r="K33" s="159">
        <v>5</v>
      </c>
      <c r="L33" s="159"/>
      <c r="M33" s="160"/>
      <c r="N33" s="76">
        <v>138.15</v>
      </c>
      <c r="O33" s="76">
        <f t="shared" si="2"/>
        <v>148.78755</v>
      </c>
      <c r="P33" s="159"/>
    </row>
    <row r="34" spans="1:16" s="77" customFormat="1" ht="15.75">
      <c r="A34" s="193"/>
      <c r="B34" s="193"/>
      <c r="C34" s="193"/>
      <c r="D34" s="193"/>
      <c r="E34" s="193"/>
      <c r="F34" s="159" t="s">
        <v>33</v>
      </c>
      <c r="G34" s="159"/>
      <c r="H34" s="159"/>
      <c r="I34" s="159"/>
      <c r="J34" s="159"/>
      <c r="K34" s="159">
        <v>5</v>
      </c>
      <c r="L34" s="159"/>
      <c r="M34" s="160"/>
      <c r="N34" s="76">
        <v>138.15</v>
      </c>
      <c r="O34" s="76">
        <f t="shared" si="2"/>
        <v>148.78755</v>
      </c>
      <c r="P34" s="159"/>
    </row>
    <row r="35" spans="1:16" s="77" customFormat="1" ht="15.75">
      <c r="A35" s="193"/>
      <c r="B35" s="193"/>
      <c r="C35" s="193"/>
      <c r="D35" s="193"/>
      <c r="E35" s="193"/>
      <c r="F35" s="159" t="s">
        <v>43</v>
      </c>
      <c r="G35" s="159"/>
      <c r="H35" s="159"/>
      <c r="I35" s="159"/>
      <c r="J35" s="159"/>
      <c r="K35" s="159">
        <v>5</v>
      </c>
      <c r="L35" s="159"/>
      <c r="M35" s="160"/>
      <c r="N35" s="76">
        <v>138.15</v>
      </c>
      <c r="O35" s="76">
        <f t="shared" si="2"/>
        <v>148.78755</v>
      </c>
      <c r="P35" s="159"/>
    </row>
    <row r="36" spans="1:16" s="77" customFormat="1" ht="15.75">
      <c r="A36" s="193"/>
      <c r="B36" s="193"/>
      <c r="C36" s="193"/>
      <c r="D36" s="193"/>
      <c r="E36" s="193"/>
      <c r="F36" s="159" t="s">
        <v>44</v>
      </c>
      <c r="G36" s="159"/>
      <c r="H36" s="159"/>
      <c r="I36" s="159"/>
      <c r="J36" s="159"/>
      <c r="K36" s="159">
        <v>4</v>
      </c>
      <c r="L36" s="159"/>
      <c r="M36" s="160"/>
      <c r="N36" s="76">
        <v>110.68</v>
      </c>
      <c r="O36" s="76">
        <f t="shared" si="2"/>
        <v>119.20236</v>
      </c>
      <c r="P36" s="159"/>
    </row>
    <row r="37" spans="1:16" s="94" customFormat="1" ht="15.75">
      <c r="A37" s="96"/>
      <c r="B37" s="96"/>
      <c r="C37" s="96"/>
      <c r="D37" s="96"/>
      <c r="E37" s="96"/>
      <c r="F37" s="96"/>
      <c r="G37" s="97"/>
      <c r="H37" s="97"/>
      <c r="I37" s="97"/>
      <c r="J37" s="97"/>
      <c r="K37" s="97">
        <f>SUM(K25:K36)</f>
        <v>54</v>
      </c>
      <c r="L37" s="97"/>
      <c r="M37" s="97"/>
      <c r="N37" s="93">
        <f>SUM(N25:N36)</f>
        <v>1481.0127300000004</v>
      </c>
      <c r="O37" s="93">
        <f>SUM(O25:O36)</f>
        <v>1595.05071021</v>
      </c>
      <c r="P37" s="96"/>
    </row>
    <row r="38" spans="1:16" s="101" customFormat="1" ht="15.75">
      <c r="A38" s="165" t="s">
        <v>84</v>
      </c>
      <c r="B38" s="165"/>
      <c r="C38" s="165"/>
      <c r="D38" s="165"/>
      <c r="E38" s="98"/>
      <c r="F38" s="98"/>
      <c r="G38" s="99"/>
      <c r="H38" s="99"/>
      <c r="I38" s="99">
        <f aca="true" t="shared" si="3" ref="I38:O38">I24+I37</f>
        <v>1.263</v>
      </c>
      <c r="J38" s="99"/>
      <c r="K38" s="100">
        <f t="shared" si="3"/>
        <v>54</v>
      </c>
      <c r="L38" s="99">
        <f t="shared" si="3"/>
        <v>11.095</v>
      </c>
      <c r="M38" s="99"/>
      <c r="N38" s="99">
        <f t="shared" si="3"/>
        <v>7070.61293703272</v>
      </c>
      <c r="O38" s="99">
        <f t="shared" si="3"/>
        <v>7615.050133184239</v>
      </c>
      <c r="P38" s="98"/>
    </row>
    <row r="39" spans="1:16" s="37" customFormat="1" ht="85.5">
      <c r="A39" s="58" t="s">
        <v>129</v>
      </c>
      <c r="B39" s="58" t="s">
        <v>25</v>
      </c>
      <c r="C39" s="159" t="s">
        <v>130</v>
      </c>
      <c r="D39" s="159" t="s">
        <v>131</v>
      </c>
      <c r="E39" s="68" t="s">
        <v>45</v>
      </c>
      <c r="F39" s="159" t="s">
        <v>46</v>
      </c>
      <c r="G39" s="159"/>
      <c r="H39" s="159"/>
      <c r="I39" s="159"/>
      <c r="J39" s="159"/>
      <c r="K39" s="159"/>
      <c r="L39" s="160">
        <v>1.14</v>
      </c>
      <c r="M39" s="159"/>
      <c r="N39" s="160">
        <f>'[1]36а-1'!J357/1000</f>
        <v>968.5583169134632</v>
      </c>
      <c r="O39" s="76">
        <f>N39*1.077</f>
        <v>1043.1373073157997</v>
      </c>
      <c r="P39" s="159" t="s">
        <v>132</v>
      </c>
    </row>
    <row r="40" spans="1:16" s="37" customFormat="1" ht="85.5">
      <c r="A40" s="58" t="s">
        <v>133</v>
      </c>
      <c r="B40" s="58" t="s">
        <v>25</v>
      </c>
      <c r="C40" s="159" t="s">
        <v>134</v>
      </c>
      <c r="D40" s="159" t="s">
        <v>135</v>
      </c>
      <c r="E40" s="68" t="s">
        <v>136</v>
      </c>
      <c r="F40" s="159" t="s">
        <v>46</v>
      </c>
      <c r="G40" s="159"/>
      <c r="H40" s="159"/>
      <c r="I40" s="159"/>
      <c r="J40" s="159"/>
      <c r="K40" s="159"/>
      <c r="L40" s="160">
        <v>0.4326</v>
      </c>
      <c r="M40" s="159"/>
      <c r="N40" s="160">
        <f>'[1]36а-1'!J408/1000</f>
        <v>369.0912853623027</v>
      </c>
      <c r="O40" s="76">
        <f aca="true" t="shared" si="4" ref="O40:O46">N40*1.077</f>
        <v>397.5113143352</v>
      </c>
      <c r="P40" s="159" t="s">
        <v>137</v>
      </c>
    </row>
    <row r="41" spans="1:16" s="37" customFormat="1" ht="85.5">
      <c r="A41" s="58" t="s">
        <v>133</v>
      </c>
      <c r="B41" s="58" t="s">
        <v>25</v>
      </c>
      <c r="C41" s="159" t="s">
        <v>134</v>
      </c>
      <c r="D41" s="159" t="s">
        <v>138</v>
      </c>
      <c r="E41" s="68" t="s">
        <v>139</v>
      </c>
      <c r="F41" s="159" t="s">
        <v>47</v>
      </c>
      <c r="G41" s="159"/>
      <c r="H41" s="159"/>
      <c r="I41" s="159"/>
      <c r="J41" s="159"/>
      <c r="K41" s="159"/>
      <c r="L41" s="160">
        <v>0.5995</v>
      </c>
      <c r="M41" s="159"/>
      <c r="N41" s="160">
        <f>'[1]36а-1'!J456/1000</f>
        <v>589.06723495766</v>
      </c>
      <c r="O41" s="76">
        <f t="shared" si="4"/>
        <v>634.4254120493998</v>
      </c>
      <c r="P41" s="159" t="s">
        <v>140</v>
      </c>
    </row>
    <row r="42" spans="1:16" s="37" customFormat="1" ht="85.5">
      <c r="A42" s="58" t="s">
        <v>141</v>
      </c>
      <c r="B42" s="58" t="s">
        <v>25</v>
      </c>
      <c r="C42" s="159" t="s">
        <v>142</v>
      </c>
      <c r="D42" s="159" t="s">
        <v>143</v>
      </c>
      <c r="E42" s="68" t="s">
        <v>144</v>
      </c>
      <c r="F42" s="159" t="s">
        <v>46</v>
      </c>
      <c r="G42" s="159"/>
      <c r="H42" s="159"/>
      <c r="I42" s="159">
        <v>1.3</v>
      </c>
      <c r="J42" s="159"/>
      <c r="K42" s="159"/>
      <c r="L42" s="160"/>
      <c r="M42" s="159"/>
      <c r="N42" s="160">
        <f>'[1]36а-1'!J484/1000</f>
        <v>861.6925192103994</v>
      </c>
      <c r="O42" s="76">
        <f t="shared" si="4"/>
        <v>928.0428431896001</v>
      </c>
      <c r="P42" s="159" t="s">
        <v>145</v>
      </c>
    </row>
    <row r="43" spans="1:16" s="37" customFormat="1" ht="85.5">
      <c r="A43" s="58" t="s">
        <v>141</v>
      </c>
      <c r="B43" s="58" t="s">
        <v>25</v>
      </c>
      <c r="C43" s="159" t="s">
        <v>146</v>
      </c>
      <c r="D43" s="159" t="s">
        <v>147</v>
      </c>
      <c r="E43" s="68" t="s">
        <v>148</v>
      </c>
      <c r="F43" s="159" t="s">
        <v>26</v>
      </c>
      <c r="G43" s="159"/>
      <c r="H43" s="159"/>
      <c r="I43" s="159"/>
      <c r="J43" s="159"/>
      <c r="K43" s="159"/>
      <c r="L43" s="160">
        <v>0.43</v>
      </c>
      <c r="M43" s="159"/>
      <c r="N43" s="160">
        <f>'[1]36а-1'!J516/1000</f>
        <v>354.6669363306222</v>
      </c>
      <c r="O43" s="76">
        <f t="shared" si="4"/>
        <v>381.9762904280801</v>
      </c>
      <c r="P43" s="159" t="s">
        <v>149</v>
      </c>
    </row>
    <row r="44" spans="1:16" s="37" customFormat="1" ht="85.5">
      <c r="A44" s="58" t="s">
        <v>141</v>
      </c>
      <c r="B44" s="58" t="s">
        <v>25</v>
      </c>
      <c r="C44" s="159" t="s">
        <v>150</v>
      </c>
      <c r="D44" s="159" t="s">
        <v>151</v>
      </c>
      <c r="E44" s="68" t="s">
        <v>152</v>
      </c>
      <c r="F44" s="159" t="s">
        <v>32</v>
      </c>
      <c r="G44" s="159"/>
      <c r="H44" s="159"/>
      <c r="I44" s="159">
        <v>0.54</v>
      </c>
      <c r="J44" s="159"/>
      <c r="K44" s="159"/>
      <c r="L44" s="160"/>
      <c r="M44" s="159"/>
      <c r="N44" s="160">
        <f>'[1]36а-1'!J539/1000</f>
        <v>313.25704510046427</v>
      </c>
      <c r="O44" s="76">
        <f t="shared" si="4"/>
        <v>337.3778375732</v>
      </c>
      <c r="P44" s="159" t="s">
        <v>153</v>
      </c>
    </row>
    <row r="45" spans="1:16" s="37" customFormat="1" ht="85.5">
      <c r="A45" s="58" t="s">
        <v>141</v>
      </c>
      <c r="B45" s="58" t="s">
        <v>25</v>
      </c>
      <c r="C45" s="159" t="s">
        <v>154</v>
      </c>
      <c r="D45" s="159" t="s">
        <v>155</v>
      </c>
      <c r="E45" s="68" t="s">
        <v>156</v>
      </c>
      <c r="F45" s="159" t="s">
        <v>47</v>
      </c>
      <c r="G45" s="159"/>
      <c r="H45" s="159"/>
      <c r="I45" s="159"/>
      <c r="J45" s="159"/>
      <c r="K45" s="159"/>
      <c r="L45" s="160">
        <v>0.505</v>
      </c>
      <c r="M45" s="159"/>
      <c r="N45" s="160">
        <f>'[1]36а-1'!J576/1000</f>
        <v>500.07860636898795</v>
      </c>
      <c r="O45" s="76">
        <f t="shared" si="4"/>
        <v>538.5846590594</v>
      </c>
      <c r="P45" s="159" t="s">
        <v>157</v>
      </c>
    </row>
    <row r="46" spans="1:16" s="37" customFormat="1" ht="85.5">
      <c r="A46" s="58" t="s">
        <v>141</v>
      </c>
      <c r="B46" s="58" t="s">
        <v>25</v>
      </c>
      <c r="C46" s="159" t="s">
        <v>154</v>
      </c>
      <c r="D46" s="159" t="s">
        <v>158</v>
      </c>
      <c r="E46" s="68" t="s">
        <v>156</v>
      </c>
      <c r="F46" s="159" t="s">
        <v>47</v>
      </c>
      <c r="G46" s="159"/>
      <c r="H46" s="159"/>
      <c r="I46" s="159"/>
      <c r="J46" s="159"/>
      <c r="K46" s="159"/>
      <c r="L46" s="160">
        <v>0.505</v>
      </c>
      <c r="M46" s="159"/>
      <c r="N46" s="160">
        <f>'[1]36а-1'!J613/1000</f>
        <v>500.07860636898795</v>
      </c>
      <c r="O46" s="76">
        <f t="shared" si="4"/>
        <v>538.5846590594</v>
      </c>
      <c r="P46" s="159" t="s">
        <v>157</v>
      </c>
    </row>
    <row r="47" spans="1:16" s="102" customFormat="1" ht="14.25">
      <c r="A47" s="165" t="s">
        <v>84</v>
      </c>
      <c r="B47" s="165"/>
      <c r="C47" s="165"/>
      <c r="D47" s="165"/>
      <c r="E47" s="98"/>
      <c r="F47" s="98"/>
      <c r="G47" s="99"/>
      <c r="H47" s="99"/>
      <c r="I47" s="99">
        <f aca="true" t="shared" si="5" ref="I47:N47">SUM(I39:I46)</f>
        <v>1.84</v>
      </c>
      <c r="J47" s="99"/>
      <c r="K47" s="99"/>
      <c r="L47" s="99">
        <f t="shared" si="5"/>
        <v>3.6121</v>
      </c>
      <c r="M47" s="99"/>
      <c r="N47" s="99">
        <f t="shared" si="5"/>
        <v>4456.490550612888</v>
      </c>
      <c r="O47" s="99">
        <f>SUM(O39:O46)</f>
        <v>4799.64032301008</v>
      </c>
      <c r="P47" s="98"/>
    </row>
    <row r="48" spans="1:16" s="104" customFormat="1" ht="82.5" customHeight="1">
      <c r="A48" s="72" t="s">
        <v>48</v>
      </c>
      <c r="B48" s="73" t="s">
        <v>25</v>
      </c>
      <c r="C48" s="12" t="s">
        <v>159</v>
      </c>
      <c r="D48" s="49" t="s">
        <v>160</v>
      </c>
      <c r="E48" s="65" t="s">
        <v>161</v>
      </c>
      <c r="F48" s="103" t="s">
        <v>162</v>
      </c>
      <c r="G48" s="103"/>
      <c r="H48" s="103"/>
      <c r="I48" s="103"/>
      <c r="J48" s="103"/>
      <c r="K48" s="103">
        <v>5</v>
      </c>
      <c r="L48" s="103"/>
      <c r="M48" s="103"/>
      <c r="N48" s="78">
        <f>'[1]36а-1'!J619/1000</f>
        <v>10.998619730000001</v>
      </c>
      <c r="O48" s="78">
        <f>N48*1.077</f>
        <v>11.845513449210001</v>
      </c>
      <c r="P48" s="103" t="s">
        <v>163</v>
      </c>
    </row>
    <row r="49" spans="1:16" s="104" customFormat="1" ht="90.75" customHeight="1">
      <c r="A49" s="72" t="s">
        <v>48</v>
      </c>
      <c r="B49" s="73" t="s">
        <v>25</v>
      </c>
      <c r="C49" s="12" t="s">
        <v>164</v>
      </c>
      <c r="D49" s="103" t="s">
        <v>165</v>
      </c>
      <c r="E49" s="105" t="s">
        <v>166</v>
      </c>
      <c r="F49" s="103" t="s">
        <v>89</v>
      </c>
      <c r="G49" s="103"/>
      <c r="H49" s="103"/>
      <c r="I49" s="78">
        <v>3.06</v>
      </c>
      <c r="J49" s="103"/>
      <c r="K49" s="103"/>
      <c r="L49" s="103"/>
      <c r="M49" s="103"/>
      <c r="N49" s="78">
        <f>'[1]36а-1'!J623/1000</f>
        <v>53.06364957500001</v>
      </c>
      <c r="O49" s="78">
        <f aca="true" t="shared" si="6" ref="O49:O55">N49*1.077</f>
        <v>57.149550592275006</v>
      </c>
      <c r="P49" s="103" t="s">
        <v>167</v>
      </c>
    </row>
    <row r="50" spans="1:16" s="104" customFormat="1" ht="51.75" customHeight="1">
      <c r="A50" s="72" t="s">
        <v>48</v>
      </c>
      <c r="B50" s="73" t="s">
        <v>25</v>
      </c>
      <c r="C50" s="12" t="s">
        <v>88</v>
      </c>
      <c r="D50" s="49" t="s">
        <v>168</v>
      </c>
      <c r="E50" s="106" t="s">
        <v>169</v>
      </c>
      <c r="F50" s="103" t="s">
        <v>170</v>
      </c>
      <c r="G50" s="103"/>
      <c r="H50" s="103"/>
      <c r="I50" s="78">
        <v>0.312</v>
      </c>
      <c r="J50" s="103"/>
      <c r="K50" s="103"/>
      <c r="L50" s="103"/>
      <c r="M50" s="103"/>
      <c r="N50" s="78">
        <f>'[1]36а-1'!J625/1000</f>
        <v>36.27821</v>
      </c>
      <c r="O50" s="78">
        <f t="shared" si="6"/>
        <v>39.07163217</v>
      </c>
      <c r="P50" s="103" t="s">
        <v>171</v>
      </c>
    </row>
    <row r="51" spans="1:16" s="104" customFormat="1" ht="72.75" customHeight="1">
      <c r="A51" s="72" t="s">
        <v>48</v>
      </c>
      <c r="B51" s="73" t="s">
        <v>25</v>
      </c>
      <c r="C51" s="12" t="s">
        <v>172</v>
      </c>
      <c r="D51" s="49" t="s">
        <v>173</v>
      </c>
      <c r="E51" s="106" t="s">
        <v>174</v>
      </c>
      <c r="F51" s="103" t="s">
        <v>51</v>
      </c>
      <c r="G51" s="103"/>
      <c r="H51" s="103"/>
      <c r="I51" s="78">
        <v>2.94</v>
      </c>
      <c r="J51" s="103"/>
      <c r="K51" s="103"/>
      <c r="L51" s="103"/>
      <c r="M51" s="103"/>
      <c r="N51" s="78">
        <f>'[1]36а-1'!J633/1000</f>
        <v>116.18493047971998</v>
      </c>
      <c r="O51" s="78">
        <f t="shared" si="6"/>
        <v>125.13117012665842</v>
      </c>
      <c r="P51" s="103" t="s">
        <v>175</v>
      </c>
    </row>
    <row r="52" spans="1:16" s="104" customFormat="1" ht="57.75" customHeight="1">
      <c r="A52" s="72" t="s">
        <v>48</v>
      </c>
      <c r="B52" s="73" t="s">
        <v>25</v>
      </c>
      <c r="C52" s="12" t="s">
        <v>88</v>
      </c>
      <c r="D52" s="103" t="s">
        <v>176</v>
      </c>
      <c r="E52" s="106" t="s">
        <v>177</v>
      </c>
      <c r="F52" s="103" t="s">
        <v>51</v>
      </c>
      <c r="G52" s="103"/>
      <c r="H52" s="103"/>
      <c r="I52" s="78">
        <v>4.38</v>
      </c>
      <c r="J52" s="103"/>
      <c r="K52" s="103"/>
      <c r="L52" s="103"/>
      <c r="M52" s="103"/>
      <c r="N52" s="54">
        <f>'[1]36а-1'!J641/1000</f>
        <v>83.246660688</v>
      </c>
      <c r="O52" s="78">
        <f t="shared" si="6"/>
        <v>89.656653560976</v>
      </c>
      <c r="P52" s="103" t="s">
        <v>178</v>
      </c>
    </row>
    <row r="53" spans="1:16" s="104" customFormat="1" ht="59.25" customHeight="1">
      <c r="A53" s="72" t="s">
        <v>48</v>
      </c>
      <c r="B53" s="73" t="s">
        <v>25</v>
      </c>
      <c r="C53" s="12" t="s">
        <v>49</v>
      </c>
      <c r="D53" s="103" t="s">
        <v>179</v>
      </c>
      <c r="E53" s="106" t="s">
        <v>50</v>
      </c>
      <c r="F53" s="103" t="s">
        <v>64</v>
      </c>
      <c r="G53" s="103"/>
      <c r="H53" s="103"/>
      <c r="I53" s="78">
        <v>4.8</v>
      </c>
      <c r="J53" s="78"/>
      <c r="K53" s="78"/>
      <c r="L53" s="78">
        <v>9.72</v>
      </c>
      <c r="M53" s="103"/>
      <c r="N53" s="78">
        <f>'[1]36а-1'!J650/1000</f>
        <v>445.5789528792</v>
      </c>
      <c r="O53" s="78">
        <f t="shared" si="6"/>
        <v>479.8885322508984</v>
      </c>
      <c r="P53" s="103" t="s">
        <v>180</v>
      </c>
    </row>
    <row r="54" spans="1:16" s="104" customFormat="1" ht="59.25" customHeight="1">
      <c r="A54" s="72" t="s">
        <v>48</v>
      </c>
      <c r="B54" s="73" t="s">
        <v>25</v>
      </c>
      <c r="C54" s="12" t="s">
        <v>181</v>
      </c>
      <c r="D54" s="12" t="s">
        <v>182</v>
      </c>
      <c r="E54" s="106" t="s">
        <v>183</v>
      </c>
      <c r="F54" s="103" t="s">
        <v>184</v>
      </c>
      <c r="G54" s="103"/>
      <c r="H54" s="103"/>
      <c r="I54" s="78"/>
      <c r="J54" s="78"/>
      <c r="K54" s="103">
        <v>2</v>
      </c>
      <c r="L54" s="78"/>
      <c r="M54" s="103"/>
      <c r="N54" s="78">
        <f>'[1]36а-1'!J665/1000</f>
        <v>66.31276599999998</v>
      </c>
      <c r="O54" s="78">
        <f t="shared" si="6"/>
        <v>71.41884898199997</v>
      </c>
      <c r="P54" s="103" t="s">
        <v>185</v>
      </c>
    </row>
    <row r="55" spans="1:16" s="104" customFormat="1" ht="59.25" customHeight="1">
      <c r="A55" s="72" t="s">
        <v>48</v>
      </c>
      <c r="B55" s="73" t="s">
        <v>25</v>
      </c>
      <c r="C55" s="12" t="s">
        <v>88</v>
      </c>
      <c r="D55" s="49" t="s">
        <v>186</v>
      </c>
      <c r="E55" s="106" t="s">
        <v>187</v>
      </c>
      <c r="F55" s="103" t="s">
        <v>29</v>
      </c>
      <c r="G55" s="103"/>
      <c r="H55" s="103"/>
      <c r="I55" s="78"/>
      <c r="J55" s="78"/>
      <c r="K55" s="103"/>
      <c r="L55" s="78">
        <v>0.89</v>
      </c>
      <c r="M55" s="103"/>
      <c r="N55" s="78">
        <f>'[1]36а-1'!J683/1000</f>
        <v>200.270852</v>
      </c>
      <c r="O55" s="78">
        <f t="shared" si="6"/>
        <v>215.691707604</v>
      </c>
      <c r="P55" s="103" t="s">
        <v>188</v>
      </c>
    </row>
    <row r="56" spans="1:16" s="110" customFormat="1" ht="15.75">
      <c r="A56" s="165" t="s">
        <v>84</v>
      </c>
      <c r="B56" s="165"/>
      <c r="C56" s="165"/>
      <c r="D56" s="165"/>
      <c r="E56" s="107"/>
      <c r="F56" s="107"/>
      <c r="G56" s="108"/>
      <c r="H56" s="108"/>
      <c r="I56" s="108">
        <f aca="true" t="shared" si="7" ref="I56:N56">SUM(I48:I55)</f>
        <v>15.492</v>
      </c>
      <c r="J56" s="108"/>
      <c r="K56" s="109">
        <f t="shared" si="7"/>
        <v>7</v>
      </c>
      <c r="L56" s="108">
        <f t="shared" si="7"/>
        <v>10.610000000000001</v>
      </c>
      <c r="M56" s="108"/>
      <c r="N56" s="108">
        <f t="shared" si="7"/>
        <v>1011.93464135192</v>
      </c>
      <c r="O56" s="108">
        <f>SUM(O48:O55)</f>
        <v>1089.8536087360178</v>
      </c>
      <c r="P56" s="108"/>
    </row>
    <row r="57" spans="1:16" s="8" customFormat="1" ht="41.25" customHeight="1">
      <c r="A57" s="12" t="s">
        <v>52</v>
      </c>
      <c r="B57" s="58" t="s">
        <v>25</v>
      </c>
      <c r="C57" s="49" t="s">
        <v>189</v>
      </c>
      <c r="D57" s="49" t="s">
        <v>190</v>
      </c>
      <c r="E57" s="49">
        <v>114001</v>
      </c>
      <c r="F57" s="49" t="s">
        <v>36</v>
      </c>
      <c r="G57" s="49">
        <v>0.18</v>
      </c>
      <c r="H57" s="49"/>
      <c r="I57" s="49"/>
      <c r="J57" s="49"/>
      <c r="K57" s="49"/>
      <c r="L57" s="49"/>
      <c r="M57" s="49"/>
      <c r="N57" s="54">
        <f>'[1]36а-1'!J695/1000</f>
        <v>53.96952</v>
      </c>
      <c r="O57" s="54">
        <f>N57*1.077</f>
        <v>58.12517304</v>
      </c>
      <c r="P57" s="111" t="s">
        <v>191</v>
      </c>
    </row>
    <row r="58" spans="1:16" s="8" customFormat="1" ht="41.25" customHeight="1">
      <c r="A58" s="12" t="s">
        <v>52</v>
      </c>
      <c r="B58" s="58" t="s">
        <v>25</v>
      </c>
      <c r="C58" s="49" t="s">
        <v>54</v>
      </c>
      <c r="D58" s="49" t="s">
        <v>192</v>
      </c>
      <c r="E58" s="49">
        <v>113004</v>
      </c>
      <c r="F58" s="49" t="s">
        <v>193</v>
      </c>
      <c r="G58" s="49"/>
      <c r="H58" s="54">
        <v>4.03</v>
      </c>
      <c r="I58" s="49"/>
      <c r="J58" s="49"/>
      <c r="K58" s="49"/>
      <c r="L58" s="49"/>
      <c r="M58" s="49"/>
      <c r="N58" s="54">
        <f>'[1]36а-1'!J706/1000</f>
        <v>251.97678000000002</v>
      </c>
      <c r="O58" s="54">
        <f>N58*1.077</f>
        <v>271.37899206000003</v>
      </c>
      <c r="P58" s="111" t="s">
        <v>191</v>
      </c>
    </row>
    <row r="59" spans="1:16" s="8" customFormat="1" ht="42" customHeight="1">
      <c r="A59" s="12" t="s">
        <v>52</v>
      </c>
      <c r="B59" s="58" t="s">
        <v>25</v>
      </c>
      <c r="C59" s="49" t="s">
        <v>194</v>
      </c>
      <c r="D59" s="49" t="s">
        <v>53</v>
      </c>
      <c r="E59" s="49" t="s">
        <v>195</v>
      </c>
      <c r="F59" s="49" t="s">
        <v>193</v>
      </c>
      <c r="G59" s="49"/>
      <c r="H59" s="54">
        <v>4.03</v>
      </c>
      <c r="I59" s="49"/>
      <c r="J59" s="49"/>
      <c r="K59" s="49"/>
      <c r="L59" s="49"/>
      <c r="M59" s="49"/>
      <c r="N59" s="54">
        <f>'[1]36а-1'!J717/1000</f>
        <v>743.2343500000001</v>
      </c>
      <c r="O59" s="54">
        <f>N59*1.077</f>
        <v>800.4633949500001</v>
      </c>
      <c r="P59" s="111" t="s">
        <v>191</v>
      </c>
    </row>
    <row r="60" spans="1:17" s="115" customFormat="1" ht="18.75" customHeight="1">
      <c r="A60" s="165" t="s">
        <v>84</v>
      </c>
      <c r="B60" s="165"/>
      <c r="C60" s="165"/>
      <c r="D60" s="165"/>
      <c r="E60" s="156"/>
      <c r="F60" s="156"/>
      <c r="G60" s="112">
        <f>SUM(G57:G59)</f>
        <v>0.18</v>
      </c>
      <c r="H60" s="112">
        <f>SUM(H57:H59)</f>
        <v>8.06</v>
      </c>
      <c r="I60" s="112"/>
      <c r="J60" s="112"/>
      <c r="K60" s="112"/>
      <c r="L60" s="112"/>
      <c r="M60" s="112"/>
      <c r="N60" s="62">
        <f>SUM(N57:N59)</f>
        <v>1049.18065</v>
      </c>
      <c r="O60" s="62">
        <f>SUM(O57:O59)</f>
        <v>1129.96756005</v>
      </c>
      <c r="P60" s="113"/>
      <c r="Q60" s="114"/>
    </row>
    <row r="61" spans="1:25" s="118" customFormat="1" ht="130.5" customHeight="1">
      <c r="A61" s="72" t="s">
        <v>55</v>
      </c>
      <c r="B61" s="58" t="s">
        <v>25</v>
      </c>
      <c r="C61" s="49" t="s">
        <v>56</v>
      </c>
      <c r="D61" s="49" t="s">
        <v>57</v>
      </c>
      <c r="E61" s="49">
        <v>30052</v>
      </c>
      <c r="F61" s="9" t="s">
        <v>26</v>
      </c>
      <c r="G61" s="9"/>
      <c r="H61" s="9"/>
      <c r="I61" s="9"/>
      <c r="J61" s="9"/>
      <c r="K61" s="9"/>
      <c r="L61" s="160">
        <v>1.41</v>
      </c>
      <c r="M61" s="9"/>
      <c r="N61" s="76">
        <f>'[1]36а-1'!J746/1000</f>
        <v>675.4736542400001</v>
      </c>
      <c r="O61" s="54">
        <f>N61*1.077</f>
        <v>727.4851256164801</v>
      </c>
      <c r="P61" s="9" t="s">
        <v>196</v>
      </c>
      <c r="Q61" s="116"/>
      <c r="R61" s="117"/>
      <c r="S61" s="117"/>
      <c r="T61" s="117"/>
      <c r="U61" s="117"/>
      <c r="V61" s="117"/>
      <c r="W61" s="117"/>
      <c r="X61" s="117"/>
      <c r="Y61" s="117"/>
    </row>
    <row r="62" spans="1:25" s="118" customFormat="1" ht="144" customHeight="1">
      <c r="A62" s="72" t="s">
        <v>55</v>
      </c>
      <c r="B62" s="58" t="s">
        <v>25</v>
      </c>
      <c r="C62" s="49" t="s">
        <v>56</v>
      </c>
      <c r="D62" s="49" t="s">
        <v>197</v>
      </c>
      <c r="E62" s="49">
        <v>30052</v>
      </c>
      <c r="F62" s="9" t="s">
        <v>33</v>
      </c>
      <c r="G62" s="9"/>
      <c r="H62" s="9"/>
      <c r="I62" s="9"/>
      <c r="J62" s="9"/>
      <c r="K62" s="9"/>
      <c r="L62" s="160">
        <v>1.12</v>
      </c>
      <c r="M62" s="9"/>
      <c r="N62" s="76">
        <f>'[1]36а-1'!J773/1000</f>
        <v>610.4530606800002</v>
      </c>
      <c r="O62" s="54">
        <f>N62*1.077</f>
        <v>657.4579463523603</v>
      </c>
      <c r="P62" s="9" t="s">
        <v>198</v>
      </c>
      <c r="Q62" s="116"/>
      <c r="R62" s="117"/>
      <c r="S62" s="117"/>
      <c r="T62" s="117"/>
      <c r="U62" s="117"/>
      <c r="V62" s="117"/>
      <c r="W62" s="117"/>
      <c r="X62" s="117"/>
      <c r="Y62" s="117"/>
    </row>
    <row r="63" spans="1:17" s="77" customFormat="1" ht="84" customHeight="1">
      <c r="A63" s="72" t="s">
        <v>55</v>
      </c>
      <c r="B63" s="58" t="s">
        <v>25</v>
      </c>
      <c r="C63" s="89" t="s">
        <v>58</v>
      </c>
      <c r="D63" s="89" t="s">
        <v>59</v>
      </c>
      <c r="E63" s="119" t="s">
        <v>60</v>
      </c>
      <c r="F63" s="89" t="s">
        <v>29</v>
      </c>
      <c r="G63" s="58"/>
      <c r="H63" s="159"/>
      <c r="I63" s="159"/>
      <c r="J63" s="159"/>
      <c r="K63" s="159"/>
      <c r="L63" s="159">
        <v>0.85</v>
      </c>
      <c r="M63" s="159"/>
      <c r="N63" s="76">
        <f>'[1]36а-1'!J806/1000</f>
        <v>544.98471746</v>
      </c>
      <c r="O63" s="54">
        <f>N63*1.077</f>
        <v>586.9485407044199</v>
      </c>
      <c r="P63" s="49" t="s">
        <v>199</v>
      </c>
      <c r="Q63" s="120"/>
    </row>
    <row r="64" spans="1:17" s="123" customFormat="1" ht="18.75" customHeight="1">
      <c r="A64" s="165" t="s">
        <v>84</v>
      </c>
      <c r="B64" s="165"/>
      <c r="C64" s="165"/>
      <c r="D64" s="165"/>
      <c r="E64" s="156"/>
      <c r="F64" s="156"/>
      <c r="G64" s="121"/>
      <c r="H64" s="121"/>
      <c r="I64" s="121"/>
      <c r="J64" s="121"/>
      <c r="K64" s="121"/>
      <c r="L64" s="121">
        <f>SUM(L61:L63)</f>
        <v>3.3800000000000003</v>
      </c>
      <c r="M64" s="121"/>
      <c r="N64" s="121">
        <f>SUM(N61:N63)</f>
        <v>1830.9114323800004</v>
      </c>
      <c r="O64" s="121">
        <f>SUM(O61:O63)</f>
        <v>1971.8916126732602</v>
      </c>
      <c r="P64" s="62"/>
      <c r="Q64" s="122"/>
    </row>
    <row r="65" spans="1:19" s="125" customFormat="1" ht="42.75">
      <c r="A65" s="103" t="s">
        <v>200</v>
      </c>
      <c r="B65" s="58" t="s">
        <v>25</v>
      </c>
      <c r="C65" s="103" t="s">
        <v>61</v>
      </c>
      <c r="D65" s="103" t="s">
        <v>201</v>
      </c>
      <c r="E65" s="103" t="s">
        <v>202</v>
      </c>
      <c r="F65" s="103" t="s">
        <v>203</v>
      </c>
      <c r="G65" s="103"/>
      <c r="H65" s="103"/>
      <c r="I65" s="103"/>
      <c r="J65" s="103"/>
      <c r="K65" s="103"/>
      <c r="L65" s="78">
        <v>0.59</v>
      </c>
      <c r="M65" s="103"/>
      <c r="N65" s="78">
        <f>'[1]36а-1'!J836/1000</f>
        <v>275.44793871866244</v>
      </c>
      <c r="O65" s="78">
        <f>N65*1.077</f>
        <v>296.65742999999947</v>
      </c>
      <c r="P65" s="103" t="s">
        <v>204</v>
      </c>
      <c r="Q65" s="124"/>
      <c r="S65" s="126"/>
    </row>
    <row r="66" spans="1:17" s="125" customFormat="1" ht="42.75">
      <c r="A66" s="103" t="s">
        <v>200</v>
      </c>
      <c r="B66" s="58" t="s">
        <v>25</v>
      </c>
      <c r="C66" s="103" t="s">
        <v>61</v>
      </c>
      <c r="D66" s="103" t="s">
        <v>205</v>
      </c>
      <c r="E66" s="103" t="s">
        <v>202</v>
      </c>
      <c r="F66" s="103" t="s">
        <v>203</v>
      </c>
      <c r="G66" s="103"/>
      <c r="H66" s="103"/>
      <c r="I66" s="103"/>
      <c r="J66" s="103"/>
      <c r="K66" s="103"/>
      <c r="L66" s="78">
        <v>0.35</v>
      </c>
      <c r="M66" s="103"/>
      <c r="N66" s="78">
        <f>'[1]36а-1'!J857/1000</f>
        <v>169.43596100278552</v>
      </c>
      <c r="O66" s="78">
        <f aca="true" t="shared" si="8" ref="O66:O87">N66*1.077</f>
        <v>182.48253</v>
      </c>
      <c r="P66" s="103" t="s">
        <v>206</v>
      </c>
      <c r="Q66" s="124"/>
    </row>
    <row r="67" spans="1:17" s="125" customFormat="1" ht="42.75">
      <c r="A67" s="103" t="s">
        <v>200</v>
      </c>
      <c r="B67" s="58" t="s">
        <v>25</v>
      </c>
      <c r="C67" s="103" t="s">
        <v>61</v>
      </c>
      <c r="D67" s="103" t="s">
        <v>207</v>
      </c>
      <c r="E67" s="103" t="s">
        <v>202</v>
      </c>
      <c r="F67" s="103" t="s">
        <v>203</v>
      </c>
      <c r="G67" s="103"/>
      <c r="H67" s="103"/>
      <c r="I67" s="103"/>
      <c r="J67" s="103"/>
      <c r="K67" s="103"/>
      <c r="L67" s="78">
        <v>0.22</v>
      </c>
      <c r="M67" s="103"/>
      <c r="N67" s="78">
        <f>'[1]36а-1'!J877/1000</f>
        <v>61.31133704735377</v>
      </c>
      <c r="O67" s="78">
        <f t="shared" si="8"/>
        <v>66.03231000000001</v>
      </c>
      <c r="P67" s="103" t="s">
        <v>208</v>
      </c>
      <c r="Q67" s="124"/>
    </row>
    <row r="68" spans="1:17" s="125" customFormat="1" ht="42.75">
      <c r="A68" s="103" t="s">
        <v>200</v>
      </c>
      <c r="B68" s="58" t="s">
        <v>25</v>
      </c>
      <c r="C68" s="103" t="s">
        <v>61</v>
      </c>
      <c r="D68" s="103" t="s">
        <v>209</v>
      </c>
      <c r="E68" s="103" t="s">
        <v>202</v>
      </c>
      <c r="F68" s="103" t="s">
        <v>203</v>
      </c>
      <c r="G68" s="103"/>
      <c r="H68" s="103"/>
      <c r="I68" s="103"/>
      <c r="J68" s="103"/>
      <c r="K68" s="103"/>
      <c r="L68" s="78">
        <v>0.39</v>
      </c>
      <c r="M68" s="103"/>
      <c r="N68" s="78">
        <f>'[1]36а-1'!J898/1000</f>
        <v>188.13420612813368</v>
      </c>
      <c r="O68" s="78">
        <f t="shared" si="8"/>
        <v>202.62053999999998</v>
      </c>
      <c r="P68" s="103" t="s">
        <v>210</v>
      </c>
      <c r="Q68" s="124"/>
    </row>
    <row r="69" spans="1:17" s="125" customFormat="1" ht="42.75">
      <c r="A69" s="103" t="s">
        <v>200</v>
      </c>
      <c r="B69" s="58" t="s">
        <v>25</v>
      </c>
      <c r="C69" s="103" t="s">
        <v>61</v>
      </c>
      <c r="D69" s="103" t="s">
        <v>211</v>
      </c>
      <c r="E69" s="103" t="s">
        <v>202</v>
      </c>
      <c r="F69" s="103" t="s">
        <v>203</v>
      </c>
      <c r="G69" s="103"/>
      <c r="H69" s="103"/>
      <c r="I69" s="103"/>
      <c r="J69" s="103"/>
      <c r="K69" s="103"/>
      <c r="L69" s="78">
        <v>0.35</v>
      </c>
      <c r="M69" s="103"/>
      <c r="N69" s="78">
        <f>'[1]36а-1'!J918/1000</f>
        <v>133.94450324976788</v>
      </c>
      <c r="O69" s="78">
        <f t="shared" si="8"/>
        <v>144.25823</v>
      </c>
      <c r="P69" s="103" t="s">
        <v>212</v>
      </c>
      <c r="Q69" s="124"/>
    </row>
    <row r="70" spans="1:19" s="125" customFormat="1" ht="57">
      <c r="A70" s="103" t="s">
        <v>200</v>
      </c>
      <c r="B70" s="58" t="s">
        <v>25</v>
      </c>
      <c r="C70" s="103" t="s">
        <v>61</v>
      </c>
      <c r="D70" s="103" t="s">
        <v>213</v>
      </c>
      <c r="E70" s="103" t="s">
        <v>202</v>
      </c>
      <c r="F70" s="103" t="s">
        <v>203</v>
      </c>
      <c r="G70" s="103"/>
      <c r="H70" s="103"/>
      <c r="I70" s="78">
        <v>0.01</v>
      </c>
      <c r="J70" s="103"/>
      <c r="K70" s="103"/>
      <c r="L70" s="78">
        <v>0.17</v>
      </c>
      <c r="M70" s="103"/>
      <c r="N70" s="78">
        <f>'[1]36а-1'!J947/1000</f>
        <v>121.08196843082636</v>
      </c>
      <c r="O70" s="78">
        <f t="shared" si="8"/>
        <v>130.40527999999998</v>
      </c>
      <c r="P70" s="103" t="s">
        <v>214</v>
      </c>
      <c r="Q70" s="124"/>
      <c r="S70" s="127"/>
    </row>
    <row r="71" spans="1:17" s="125" customFormat="1" ht="42.75">
      <c r="A71" s="103" t="s">
        <v>215</v>
      </c>
      <c r="B71" s="58" t="s">
        <v>25</v>
      </c>
      <c r="C71" s="103" t="s">
        <v>216</v>
      </c>
      <c r="D71" s="103" t="s">
        <v>217</v>
      </c>
      <c r="E71" s="103" t="s">
        <v>218</v>
      </c>
      <c r="F71" s="103" t="s">
        <v>203</v>
      </c>
      <c r="G71" s="103"/>
      <c r="H71" s="103"/>
      <c r="I71" s="103"/>
      <c r="J71" s="103"/>
      <c r="K71" s="103"/>
      <c r="L71" s="78">
        <v>0.4</v>
      </c>
      <c r="M71" s="103"/>
      <c r="N71" s="78">
        <f>'[1]36а-1'!J1074/1000</f>
        <v>28.484336118848656</v>
      </c>
      <c r="O71" s="78">
        <f t="shared" si="8"/>
        <v>30.67763</v>
      </c>
      <c r="P71" s="103" t="s">
        <v>219</v>
      </c>
      <c r="Q71" s="124"/>
    </row>
    <row r="72" spans="1:17" s="125" customFormat="1" ht="42.75">
      <c r="A72" s="103" t="s">
        <v>215</v>
      </c>
      <c r="B72" s="58" t="s">
        <v>25</v>
      </c>
      <c r="C72" s="103" t="s">
        <v>216</v>
      </c>
      <c r="D72" s="103" t="s">
        <v>220</v>
      </c>
      <c r="E72" s="103" t="s">
        <v>218</v>
      </c>
      <c r="F72" s="103" t="s">
        <v>203</v>
      </c>
      <c r="G72" s="103"/>
      <c r="H72" s="103"/>
      <c r="I72" s="103"/>
      <c r="J72" s="103"/>
      <c r="K72" s="103"/>
      <c r="L72" s="78">
        <v>0.28</v>
      </c>
      <c r="M72" s="103"/>
      <c r="N72" s="78">
        <f>'[1]36а-1'!J1069/1000</f>
        <v>20.08306406685237</v>
      </c>
      <c r="O72" s="78">
        <f t="shared" si="8"/>
        <v>21.62946</v>
      </c>
      <c r="P72" s="103" t="s">
        <v>221</v>
      </c>
      <c r="Q72" s="124"/>
    </row>
    <row r="73" spans="1:17" s="125" customFormat="1" ht="42.75">
      <c r="A73" s="103" t="s">
        <v>215</v>
      </c>
      <c r="B73" s="58" t="s">
        <v>25</v>
      </c>
      <c r="C73" s="103" t="s">
        <v>216</v>
      </c>
      <c r="D73" s="103" t="s">
        <v>222</v>
      </c>
      <c r="E73" s="103" t="s">
        <v>218</v>
      </c>
      <c r="F73" s="103" t="s">
        <v>203</v>
      </c>
      <c r="G73" s="103"/>
      <c r="H73" s="103"/>
      <c r="I73" s="103"/>
      <c r="J73" s="103"/>
      <c r="K73" s="103"/>
      <c r="L73" s="78">
        <v>0.44</v>
      </c>
      <c r="M73" s="103"/>
      <c r="N73" s="78">
        <f>'[1]36а-1'!J1064/1000</f>
        <v>31.299591457753017</v>
      </c>
      <c r="O73" s="78">
        <f t="shared" si="8"/>
        <v>33.70966</v>
      </c>
      <c r="P73" s="103" t="s">
        <v>223</v>
      </c>
      <c r="Q73" s="124"/>
    </row>
    <row r="74" spans="1:17" s="125" customFormat="1" ht="42.75">
      <c r="A74" s="103" t="s">
        <v>215</v>
      </c>
      <c r="B74" s="58" t="s">
        <v>25</v>
      </c>
      <c r="C74" s="103" t="s">
        <v>224</v>
      </c>
      <c r="D74" s="103" t="s">
        <v>225</v>
      </c>
      <c r="E74" s="103" t="s">
        <v>226</v>
      </c>
      <c r="F74" s="103" t="s">
        <v>203</v>
      </c>
      <c r="G74" s="103"/>
      <c r="H74" s="103"/>
      <c r="I74" s="103"/>
      <c r="J74" s="103"/>
      <c r="K74" s="103"/>
      <c r="L74" s="78">
        <v>0.6</v>
      </c>
      <c r="M74" s="103"/>
      <c r="N74" s="78">
        <f>'[1]36а-1'!J1079/1000</f>
        <v>42.7274651810585</v>
      </c>
      <c r="O74" s="78">
        <f t="shared" si="8"/>
        <v>46.01748</v>
      </c>
      <c r="P74" s="103" t="s">
        <v>227</v>
      </c>
      <c r="Q74" s="124"/>
    </row>
    <row r="75" spans="1:17" s="125" customFormat="1" ht="42.75">
      <c r="A75" s="103" t="s">
        <v>215</v>
      </c>
      <c r="B75" s="58" t="s">
        <v>25</v>
      </c>
      <c r="C75" s="103" t="s">
        <v>228</v>
      </c>
      <c r="D75" s="103" t="s">
        <v>229</v>
      </c>
      <c r="E75" s="103" t="s">
        <v>230</v>
      </c>
      <c r="F75" s="103" t="s">
        <v>203</v>
      </c>
      <c r="G75" s="103"/>
      <c r="H75" s="103"/>
      <c r="I75" s="103"/>
      <c r="J75" s="103"/>
      <c r="K75" s="103"/>
      <c r="L75" s="78">
        <v>1</v>
      </c>
      <c r="M75" s="103"/>
      <c r="N75" s="78">
        <f>'[1]36а-1'!J1093/1000</f>
        <v>293.1559981429898</v>
      </c>
      <c r="O75" s="78">
        <f t="shared" si="8"/>
        <v>315.72901</v>
      </c>
      <c r="P75" s="103" t="s">
        <v>231</v>
      </c>
      <c r="Q75" s="124"/>
    </row>
    <row r="76" spans="1:17" s="125" customFormat="1" ht="42.75">
      <c r="A76" s="103" t="s">
        <v>232</v>
      </c>
      <c r="B76" s="58" t="s">
        <v>25</v>
      </c>
      <c r="C76" s="103" t="s">
        <v>233</v>
      </c>
      <c r="D76" s="103" t="s">
        <v>234</v>
      </c>
      <c r="E76" s="103" t="s">
        <v>235</v>
      </c>
      <c r="F76" s="103" t="s">
        <v>203</v>
      </c>
      <c r="G76" s="103"/>
      <c r="H76" s="103"/>
      <c r="I76" s="103"/>
      <c r="J76" s="103"/>
      <c r="K76" s="103"/>
      <c r="L76" s="78">
        <v>0.11</v>
      </c>
      <c r="M76" s="103"/>
      <c r="N76" s="78">
        <f>'[1]36а-1'!J966/1000</f>
        <v>56.072906220984216</v>
      </c>
      <c r="O76" s="78">
        <f t="shared" si="8"/>
        <v>60.390519999999995</v>
      </c>
      <c r="P76" s="103" t="s">
        <v>236</v>
      </c>
      <c r="Q76" s="124"/>
    </row>
    <row r="77" spans="1:17" s="125" customFormat="1" ht="42.75">
      <c r="A77" s="103" t="s">
        <v>232</v>
      </c>
      <c r="B77" s="58" t="s">
        <v>25</v>
      </c>
      <c r="C77" s="103" t="s">
        <v>233</v>
      </c>
      <c r="D77" s="103" t="s">
        <v>237</v>
      </c>
      <c r="E77" s="103" t="s">
        <v>235</v>
      </c>
      <c r="F77" s="103" t="s">
        <v>203</v>
      </c>
      <c r="G77" s="103"/>
      <c r="H77" s="103"/>
      <c r="I77" s="103"/>
      <c r="J77" s="103"/>
      <c r="K77" s="103"/>
      <c r="L77" s="78">
        <v>0.15</v>
      </c>
      <c r="M77" s="103"/>
      <c r="N77" s="78">
        <f>'[1]36а-1'!J1011/1000</f>
        <v>90.50113277623028</v>
      </c>
      <c r="O77" s="78">
        <f t="shared" si="8"/>
        <v>97.46972000000001</v>
      </c>
      <c r="P77" s="103" t="s">
        <v>238</v>
      </c>
      <c r="Q77" s="124"/>
    </row>
    <row r="78" spans="1:17" s="125" customFormat="1" ht="42.75">
      <c r="A78" s="103" t="s">
        <v>232</v>
      </c>
      <c r="B78" s="58" t="s">
        <v>25</v>
      </c>
      <c r="C78" s="103" t="s">
        <v>239</v>
      </c>
      <c r="D78" s="103" t="s">
        <v>240</v>
      </c>
      <c r="E78" s="103" t="s">
        <v>241</v>
      </c>
      <c r="F78" s="103" t="s">
        <v>203</v>
      </c>
      <c r="G78" s="103"/>
      <c r="H78" s="103"/>
      <c r="I78" s="78">
        <v>0.5</v>
      </c>
      <c r="J78" s="103"/>
      <c r="K78" s="103"/>
      <c r="L78" s="78"/>
      <c r="M78" s="103"/>
      <c r="N78" s="78">
        <f>'[1]36а-1'!J1018/1000</f>
        <v>62.99707520891366</v>
      </c>
      <c r="O78" s="78">
        <f t="shared" si="8"/>
        <v>67.84785000000001</v>
      </c>
      <c r="P78" s="103" t="s">
        <v>242</v>
      </c>
      <c r="Q78" s="124"/>
    </row>
    <row r="79" spans="1:17" s="125" customFormat="1" ht="57">
      <c r="A79" s="103" t="s">
        <v>232</v>
      </c>
      <c r="B79" s="58" t="s">
        <v>25</v>
      </c>
      <c r="C79" s="103" t="s">
        <v>233</v>
      </c>
      <c r="D79" s="103" t="s">
        <v>243</v>
      </c>
      <c r="E79" s="103" t="s">
        <v>235</v>
      </c>
      <c r="F79" s="103" t="s">
        <v>203</v>
      </c>
      <c r="G79" s="103"/>
      <c r="H79" s="103"/>
      <c r="I79" s="103"/>
      <c r="J79" s="103"/>
      <c r="K79" s="103"/>
      <c r="L79" s="78">
        <v>0.48</v>
      </c>
      <c r="M79" s="103"/>
      <c r="N79" s="78">
        <f>'[1]36а-1'!J995/1000</f>
        <v>152.78337047353762</v>
      </c>
      <c r="O79" s="78">
        <f t="shared" si="8"/>
        <v>164.54769000000002</v>
      </c>
      <c r="P79" s="103" t="s">
        <v>244</v>
      </c>
      <c r="Q79" s="124"/>
    </row>
    <row r="80" spans="1:17" s="125" customFormat="1" ht="42.75">
      <c r="A80" s="103" t="s">
        <v>232</v>
      </c>
      <c r="B80" s="58" t="s">
        <v>25</v>
      </c>
      <c r="C80" s="103" t="s">
        <v>233</v>
      </c>
      <c r="D80" s="103" t="s">
        <v>245</v>
      </c>
      <c r="E80" s="103" t="s">
        <v>241</v>
      </c>
      <c r="F80" s="103" t="s">
        <v>203</v>
      </c>
      <c r="G80" s="103"/>
      <c r="H80" s="103"/>
      <c r="I80" s="103"/>
      <c r="J80" s="103"/>
      <c r="K80" s="103">
        <v>1</v>
      </c>
      <c r="L80" s="78"/>
      <c r="M80" s="103"/>
      <c r="N80" s="78">
        <f>'[1]36а-1'!J1158/1000</f>
        <v>46.13800371402042</v>
      </c>
      <c r="O80" s="78">
        <f t="shared" si="8"/>
        <v>49.69062999999999</v>
      </c>
      <c r="P80" s="103" t="s">
        <v>246</v>
      </c>
      <c r="Q80" s="124"/>
    </row>
    <row r="81" spans="1:17" s="125" customFormat="1" ht="42.75">
      <c r="A81" s="103" t="s">
        <v>232</v>
      </c>
      <c r="B81" s="58" t="s">
        <v>25</v>
      </c>
      <c r="C81" s="103" t="s">
        <v>233</v>
      </c>
      <c r="D81" s="103" t="s">
        <v>247</v>
      </c>
      <c r="E81" s="103" t="s">
        <v>241</v>
      </c>
      <c r="F81" s="103" t="s">
        <v>203</v>
      </c>
      <c r="G81" s="103"/>
      <c r="H81" s="103"/>
      <c r="I81" s="103"/>
      <c r="J81" s="103"/>
      <c r="K81" s="103">
        <v>1</v>
      </c>
      <c r="L81" s="78"/>
      <c r="M81" s="103"/>
      <c r="N81" s="78">
        <f>'[1]36а-1'!J1155/1000</f>
        <v>14.571959145775303</v>
      </c>
      <c r="O81" s="78">
        <f t="shared" si="8"/>
        <v>15.694</v>
      </c>
      <c r="P81" s="103" t="s">
        <v>248</v>
      </c>
      <c r="Q81" s="124"/>
    </row>
    <row r="82" spans="1:17" s="125" customFormat="1" ht="42.75">
      <c r="A82" s="103" t="s">
        <v>249</v>
      </c>
      <c r="B82" s="58" t="s">
        <v>25</v>
      </c>
      <c r="C82" s="103" t="s">
        <v>250</v>
      </c>
      <c r="D82" s="103" t="s">
        <v>251</v>
      </c>
      <c r="E82" s="103" t="s">
        <v>62</v>
      </c>
      <c r="F82" s="103" t="s">
        <v>203</v>
      </c>
      <c r="G82" s="103"/>
      <c r="H82" s="103"/>
      <c r="I82" s="103"/>
      <c r="J82" s="103"/>
      <c r="K82" s="103"/>
      <c r="L82" s="78">
        <v>0.65</v>
      </c>
      <c r="M82" s="103"/>
      <c r="N82" s="78">
        <f>'[1]36а-1'!J1039/1000</f>
        <v>230.17845868152276</v>
      </c>
      <c r="O82" s="78">
        <f t="shared" si="8"/>
        <v>247.9022</v>
      </c>
      <c r="P82" s="103" t="s">
        <v>252</v>
      </c>
      <c r="Q82" s="124"/>
    </row>
    <row r="83" spans="1:17" s="125" customFormat="1" ht="42.75">
      <c r="A83" s="103" t="s">
        <v>249</v>
      </c>
      <c r="B83" s="58" t="s">
        <v>25</v>
      </c>
      <c r="C83" s="103" t="s">
        <v>250</v>
      </c>
      <c r="D83" s="103" t="s">
        <v>253</v>
      </c>
      <c r="E83" s="103" t="s">
        <v>62</v>
      </c>
      <c r="F83" s="103" t="s">
        <v>203</v>
      </c>
      <c r="G83" s="103"/>
      <c r="H83" s="103"/>
      <c r="I83" s="103"/>
      <c r="J83" s="103"/>
      <c r="K83" s="103"/>
      <c r="L83" s="78">
        <v>0.7</v>
      </c>
      <c r="M83" s="103"/>
      <c r="N83" s="78">
        <f>'[1]36а-1'!J1059/1000</f>
        <v>227.33940575673162</v>
      </c>
      <c r="O83" s="78">
        <f t="shared" si="8"/>
        <v>244.84453999999994</v>
      </c>
      <c r="P83" s="103" t="s">
        <v>254</v>
      </c>
      <c r="Q83" s="124"/>
    </row>
    <row r="84" spans="1:17" s="125" customFormat="1" ht="28.5">
      <c r="A84" s="103" t="s">
        <v>263</v>
      </c>
      <c r="B84" s="58" t="s">
        <v>25</v>
      </c>
      <c r="C84" s="103" t="s">
        <v>264</v>
      </c>
      <c r="D84" s="103" t="s">
        <v>265</v>
      </c>
      <c r="E84" s="103">
        <v>32024</v>
      </c>
      <c r="F84" s="103" t="s">
        <v>203</v>
      </c>
      <c r="G84" s="103"/>
      <c r="H84" s="103"/>
      <c r="I84" s="78">
        <v>0.5</v>
      </c>
      <c r="J84" s="103"/>
      <c r="K84" s="103"/>
      <c r="L84" s="128"/>
      <c r="M84" s="103"/>
      <c r="N84" s="78">
        <f>'[1]36а-1'!J1153/1000</f>
        <v>101.63246053853298</v>
      </c>
      <c r="O84" s="78">
        <f t="shared" si="8"/>
        <v>109.45816000000002</v>
      </c>
      <c r="P84" s="103" t="s">
        <v>266</v>
      </c>
      <c r="Q84" s="124"/>
    </row>
    <row r="85" spans="1:17" s="125" customFormat="1" ht="28.5">
      <c r="A85" s="103" t="s">
        <v>263</v>
      </c>
      <c r="B85" s="58" t="s">
        <v>25</v>
      </c>
      <c r="C85" s="103" t="s">
        <v>267</v>
      </c>
      <c r="D85" s="103" t="s">
        <v>268</v>
      </c>
      <c r="E85" s="103">
        <v>32023</v>
      </c>
      <c r="F85" s="103" t="s">
        <v>203</v>
      </c>
      <c r="G85" s="103"/>
      <c r="H85" s="103"/>
      <c r="I85" s="78">
        <v>0.5</v>
      </c>
      <c r="J85" s="103"/>
      <c r="K85" s="103"/>
      <c r="L85" s="128"/>
      <c r="M85" s="103"/>
      <c r="N85" s="78">
        <f>'[1]36а-1'!J1141/1000</f>
        <v>109.05431754874654</v>
      </c>
      <c r="O85" s="78">
        <f t="shared" si="8"/>
        <v>117.45150000000002</v>
      </c>
      <c r="P85" s="103" t="s">
        <v>269</v>
      </c>
      <c r="Q85" s="124"/>
    </row>
    <row r="86" spans="1:17" s="125" customFormat="1" ht="28.5">
      <c r="A86" s="103" t="s">
        <v>263</v>
      </c>
      <c r="B86" s="58" t="s">
        <v>25</v>
      </c>
      <c r="C86" s="103" t="s">
        <v>270</v>
      </c>
      <c r="D86" s="103" t="s">
        <v>271</v>
      </c>
      <c r="E86" s="103">
        <v>33019</v>
      </c>
      <c r="F86" s="103" t="s">
        <v>203</v>
      </c>
      <c r="G86" s="103"/>
      <c r="H86" s="103"/>
      <c r="I86" s="103"/>
      <c r="J86" s="103"/>
      <c r="K86" s="103"/>
      <c r="L86" s="129">
        <v>0.315</v>
      </c>
      <c r="M86" s="103"/>
      <c r="N86" s="78">
        <f>'[1]36а-1'!J1110/1000</f>
        <v>54.53452181987001</v>
      </c>
      <c r="O86" s="78">
        <f t="shared" si="8"/>
        <v>58.73368</v>
      </c>
      <c r="P86" s="103" t="s">
        <v>272</v>
      </c>
      <c r="Q86" s="124"/>
    </row>
    <row r="87" spans="1:17" s="125" customFormat="1" ht="28.5">
      <c r="A87" s="103" t="s">
        <v>263</v>
      </c>
      <c r="B87" s="58" t="s">
        <v>25</v>
      </c>
      <c r="C87" s="103" t="s">
        <v>270</v>
      </c>
      <c r="D87" s="103" t="s">
        <v>273</v>
      </c>
      <c r="E87" s="103">
        <v>33019</v>
      </c>
      <c r="F87" s="103" t="s">
        <v>203</v>
      </c>
      <c r="G87" s="103"/>
      <c r="H87" s="103"/>
      <c r="I87" s="103"/>
      <c r="J87" s="103"/>
      <c r="K87" s="103"/>
      <c r="L87" s="78">
        <v>0.6</v>
      </c>
      <c r="M87" s="103"/>
      <c r="N87" s="78">
        <f>'[1]36а-1'!J1128/1000</f>
        <v>121.18543175487466</v>
      </c>
      <c r="O87" s="78">
        <f t="shared" si="8"/>
        <v>130.51671</v>
      </c>
      <c r="P87" s="103" t="s">
        <v>274</v>
      </c>
      <c r="Q87" s="124"/>
    </row>
    <row r="88" spans="1:19" s="131" customFormat="1" ht="15.75">
      <c r="A88" s="165" t="s">
        <v>84</v>
      </c>
      <c r="B88" s="165"/>
      <c r="C88" s="165"/>
      <c r="D88" s="165"/>
      <c r="E88" s="107"/>
      <c r="F88" s="107"/>
      <c r="G88" s="108"/>
      <c r="H88" s="108"/>
      <c r="I88" s="108">
        <f aca="true" t="shared" si="9" ref="I88:N88">SUM(I65:I87)</f>
        <v>1.51</v>
      </c>
      <c r="J88" s="108"/>
      <c r="K88" s="109">
        <f t="shared" si="9"/>
        <v>2</v>
      </c>
      <c r="L88" s="108">
        <f t="shared" si="9"/>
        <v>7.795000000000002</v>
      </c>
      <c r="M88" s="108"/>
      <c r="N88" s="108">
        <f t="shared" si="9"/>
        <v>2632.0954131847716</v>
      </c>
      <c r="O88" s="108">
        <f>SUM(O65:O87)</f>
        <v>2834.76676</v>
      </c>
      <c r="P88" s="108"/>
      <c r="Q88" s="130"/>
      <c r="S88" s="132"/>
    </row>
    <row r="89" spans="1:19" s="77" customFormat="1" ht="50.25" customHeight="1">
      <c r="A89" s="58" t="s">
        <v>63</v>
      </c>
      <c r="B89" s="58" t="s">
        <v>25</v>
      </c>
      <c r="C89" s="159" t="s">
        <v>275</v>
      </c>
      <c r="D89" s="49" t="s">
        <v>276</v>
      </c>
      <c r="E89" s="49" t="s">
        <v>277</v>
      </c>
      <c r="F89" s="159" t="s">
        <v>28</v>
      </c>
      <c r="G89" s="9"/>
      <c r="H89" s="159"/>
      <c r="I89" s="160"/>
      <c r="J89" s="159"/>
      <c r="K89" s="159"/>
      <c r="L89" s="159">
        <v>0.717</v>
      </c>
      <c r="M89" s="159"/>
      <c r="N89" s="160">
        <f>'[1]36а-1'!J1198/1000</f>
        <v>553.3578932899998</v>
      </c>
      <c r="O89" s="76">
        <f>N89*1.077</f>
        <v>595.9664510733297</v>
      </c>
      <c r="P89" s="159" t="s">
        <v>278</v>
      </c>
      <c r="Q89" s="133"/>
      <c r="R89" s="134"/>
      <c r="S89" s="134"/>
    </row>
    <row r="90" spans="1:19" s="77" customFormat="1" ht="62.25" customHeight="1">
      <c r="A90" s="58" t="s">
        <v>63</v>
      </c>
      <c r="B90" s="58" t="s">
        <v>25</v>
      </c>
      <c r="C90" s="159" t="s">
        <v>279</v>
      </c>
      <c r="D90" s="49" t="s">
        <v>280</v>
      </c>
      <c r="E90" s="59" t="s">
        <v>281</v>
      </c>
      <c r="F90" s="159" t="s">
        <v>29</v>
      </c>
      <c r="G90" s="9"/>
      <c r="H90" s="159"/>
      <c r="I90" s="74"/>
      <c r="J90" s="159"/>
      <c r="K90" s="159"/>
      <c r="L90" s="159">
        <v>0.8</v>
      </c>
      <c r="M90" s="159"/>
      <c r="N90" s="160">
        <f>'[1]36а-1'!J1236/1000</f>
        <v>555.37922992</v>
      </c>
      <c r="O90" s="76">
        <f>N90*1.077</f>
        <v>598.1434306238399</v>
      </c>
      <c r="P90" s="159" t="s">
        <v>282</v>
      </c>
      <c r="Q90" s="134"/>
      <c r="R90" s="135"/>
      <c r="S90" s="134"/>
    </row>
    <row r="91" spans="1:19" s="138" customFormat="1" ht="24.75" customHeight="1">
      <c r="A91" s="164" t="s">
        <v>84</v>
      </c>
      <c r="B91" s="164"/>
      <c r="C91" s="164"/>
      <c r="D91" s="164"/>
      <c r="E91" s="136"/>
      <c r="F91" s="136"/>
      <c r="G91" s="136"/>
      <c r="H91" s="136"/>
      <c r="I91" s="136"/>
      <c r="J91" s="136"/>
      <c r="K91" s="136"/>
      <c r="L91" s="136">
        <f>SUM(L89:L90)</f>
        <v>1.517</v>
      </c>
      <c r="M91" s="136"/>
      <c r="N91" s="63">
        <f>SUM(N89:N90)</f>
        <v>1108.7371232099997</v>
      </c>
      <c r="O91" s="63">
        <f>SUM(O89:O90)</f>
        <v>1194.1098816971696</v>
      </c>
      <c r="P91" s="136"/>
      <c r="Q91" s="137"/>
      <c r="R91" s="137"/>
      <c r="S91" s="137"/>
    </row>
    <row r="92" spans="1:16" s="11" customFormat="1" ht="28.5">
      <c r="A92" s="65" t="s">
        <v>65</v>
      </c>
      <c r="B92" s="65" t="s">
        <v>25</v>
      </c>
      <c r="C92" s="70" t="s">
        <v>66</v>
      </c>
      <c r="D92" s="70" t="s">
        <v>283</v>
      </c>
      <c r="E92" s="70">
        <v>1120002</v>
      </c>
      <c r="F92" s="70" t="s">
        <v>51</v>
      </c>
      <c r="G92" s="70"/>
      <c r="H92" s="70"/>
      <c r="I92" s="70">
        <v>1.6</v>
      </c>
      <c r="J92" s="70"/>
      <c r="K92" s="70"/>
      <c r="L92" s="70"/>
      <c r="M92" s="70"/>
      <c r="N92" s="71">
        <f>'[1]36а-1'!J1258/1000</f>
        <v>816.5418500000001</v>
      </c>
      <c r="O92" s="71">
        <f>N92*1.077</f>
        <v>879.41557245</v>
      </c>
      <c r="P92" s="53" t="s">
        <v>284</v>
      </c>
    </row>
    <row r="93" spans="1:16" s="11" customFormat="1" ht="42.75">
      <c r="A93" s="65" t="s">
        <v>65</v>
      </c>
      <c r="B93" s="65" t="s">
        <v>25</v>
      </c>
      <c r="C93" s="70" t="s">
        <v>66</v>
      </c>
      <c r="D93" s="139" t="s">
        <v>285</v>
      </c>
      <c r="E93" s="139" t="s">
        <v>286</v>
      </c>
      <c r="F93" s="70" t="s">
        <v>51</v>
      </c>
      <c r="G93" s="70"/>
      <c r="H93" s="70"/>
      <c r="I93" s="70">
        <v>1.2</v>
      </c>
      <c r="J93" s="70"/>
      <c r="K93" s="70"/>
      <c r="L93" s="65"/>
      <c r="M93" s="70"/>
      <c r="N93" s="71">
        <f>'[1]36а-1'!J1286/1000</f>
        <v>1140.69092575</v>
      </c>
      <c r="O93" s="71">
        <f>N93*1.077</f>
        <v>1228.52412703275</v>
      </c>
      <c r="P93" s="53" t="s">
        <v>287</v>
      </c>
    </row>
    <row r="94" spans="1:16" s="140" customFormat="1" ht="15">
      <c r="A94" s="164" t="s">
        <v>84</v>
      </c>
      <c r="B94" s="164"/>
      <c r="C94" s="164"/>
      <c r="D94" s="164"/>
      <c r="E94" s="155"/>
      <c r="F94" s="155"/>
      <c r="G94" s="62"/>
      <c r="H94" s="62"/>
      <c r="I94" s="62">
        <f aca="true" t="shared" si="10" ref="I94:N94">SUM(I92:I93)</f>
        <v>2.8</v>
      </c>
      <c r="J94" s="62"/>
      <c r="K94" s="62"/>
      <c r="L94" s="62">
        <f t="shared" si="10"/>
        <v>0</v>
      </c>
      <c r="M94" s="62"/>
      <c r="N94" s="62">
        <f t="shared" si="10"/>
        <v>1957.23277575</v>
      </c>
      <c r="O94" s="62">
        <f>SUM(O92:O93)</f>
        <v>2107.93969948275</v>
      </c>
      <c r="P94" s="155"/>
    </row>
    <row r="95" spans="1:16" s="10" customFormat="1" ht="28.5">
      <c r="A95" s="111" t="s">
        <v>67</v>
      </c>
      <c r="B95" s="58" t="s">
        <v>25</v>
      </c>
      <c r="C95" s="49" t="s">
        <v>68</v>
      </c>
      <c r="D95" s="49" t="s">
        <v>288</v>
      </c>
      <c r="E95" s="49">
        <v>12</v>
      </c>
      <c r="F95" s="49" t="s">
        <v>29</v>
      </c>
      <c r="G95" s="72"/>
      <c r="H95" s="49"/>
      <c r="I95" s="54"/>
      <c r="J95" s="54"/>
      <c r="K95" s="54"/>
      <c r="L95" s="54">
        <v>0.43</v>
      </c>
      <c r="M95" s="49"/>
      <c r="N95" s="54">
        <f>'[1]36а-1'!J1312/1000</f>
        <v>385.75850542</v>
      </c>
      <c r="O95" s="54">
        <f>N95*1.077</f>
        <v>415.46191033734</v>
      </c>
      <c r="P95" s="141" t="s">
        <v>289</v>
      </c>
    </row>
    <row r="96" spans="1:16" s="10" customFormat="1" ht="42.75">
      <c r="A96" s="111" t="s">
        <v>290</v>
      </c>
      <c r="B96" s="58" t="s">
        <v>25</v>
      </c>
      <c r="C96" s="49" t="s">
        <v>291</v>
      </c>
      <c r="D96" s="49" t="s">
        <v>292</v>
      </c>
      <c r="E96" s="142">
        <v>61</v>
      </c>
      <c r="F96" s="12" t="s">
        <v>32</v>
      </c>
      <c r="G96" s="72"/>
      <c r="H96" s="49"/>
      <c r="I96" s="54"/>
      <c r="J96" s="49"/>
      <c r="K96" s="54"/>
      <c r="L96" s="54">
        <v>0.48</v>
      </c>
      <c r="M96" s="49"/>
      <c r="N96" s="54">
        <f>'[1]36а-1'!J1335/1000</f>
        <v>374.27179270999994</v>
      </c>
      <c r="O96" s="54">
        <f aca="true" t="shared" si="11" ref="O96:O104">N96*1.077</f>
        <v>403.0907207486699</v>
      </c>
      <c r="P96" s="141" t="s">
        <v>293</v>
      </c>
    </row>
    <row r="97" spans="1:16" s="10" customFormat="1" ht="28.5">
      <c r="A97" s="111" t="s">
        <v>69</v>
      </c>
      <c r="B97" s="58" t="s">
        <v>25</v>
      </c>
      <c r="C97" s="49" t="s">
        <v>70</v>
      </c>
      <c r="D97" s="49" t="s">
        <v>294</v>
      </c>
      <c r="E97" s="142">
        <v>81013</v>
      </c>
      <c r="F97" s="12" t="s">
        <v>28</v>
      </c>
      <c r="G97" s="72"/>
      <c r="H97" s="49"/>
      <c r="I97" s="54"/>
      <c r="J97" s="49"/>
      <c r="K97" s="54"/>
      <c r="L97" s="54">
        <v>1.1</v>
      </c>
      <c r="M97" s="49"/>
      <c r="N97" s="54">
        <f>'[1]36а-1'!J1359/1000</f>
        <v>587.30284813</v>
      </c>
      <c r="O97" s="54">
        <f t="shared" si="11"/>
        <v>632.52516743601</v>
      </c>
      <c r="P97" s="141" t="s">
        <v>295</v>
      </c>
    </row>
    <row r="98" spans="1:16" s="10" customFormat="1" ht="28.5">
      <c r="A98" s="111" t="s">
        <v>71</v>
      </c>
      <c r="B98" s="58" t="s">
        <v>25</v>
      </c>
      <c r="C98" s="49" t="s">
        <v>72</v>
      </c>
      <c r="D98" s="49" t="s">
        <v>296</v>
      </c>
      <c r="E98" s="142">
        <v>47</v>
      </c>
      <c r="F98" s="12" t="s">
        <v>32</v>
      </c>
      <c r="G98" s="72"/>
      <c r="H98" s="49"/>
      <c r="I98" s="54"/>
      <c r="J98" s="49"/>
      <c r="K98" s="54"/>
      <c r="L98" s="54">
        <v>1.8</v>
      </c>
      <c r="M98" s="49"/>
      <c r="N98" s="54">
        <f>'[1]36а-1'!J1380/1000</f>
        <v>698.59950813</v>
      </c>
      <c r="O98" s="54">
        <f t="shared" si="11"/>
        <v>752.39167025601</v>
      </c>
      <c r="P98" s="141" t="s">
        <v>297</v>
      </c>
    </row>
    <row r="99" spans="1:16" s="10" customFormat="1" ht="28.5">
      <c r="A99" s="111" t="s">
        <v>298</v>
      </c>
      <c r="B99" s="58" t="s">
        <v>25</v>
      </c>
      <c r="C99" s="49" t="s">
        <v>299</v>
      </c>
      <c r="D99" s="49" t="s">
        <v>300</v>
      </c>
      <c r="E99" s="49">
        <v>26</v>
      </c>
      <c r="F99" s="12" t="s">
        <v>28</v>
      </c>
      <c r="G99" s="72"/>
      <c r="H99" s="49"/>
      <c r="I99" s="54"/>
      <c r="J99" s="49"/>
      <c r="K99" s="54"/>
      <c r="L99" s="54">
        <v>0.43</v>
      </c>
      <c r="M99" s="49"/>
      <c r="N99" s="54">
        <f>'[1]36а-1'!J1401/1000</f>
        <v>255.26878813</v>
      </c>
      <c r="O99" s="54">
        <f t="shared" si="11"/>
        <v>274.92448481600997</v>
      </c>
      <c r="P99" s="141" t="s">
        <v>301</v>
      </c>
    </row>
    <row r="100" spans="1:16" s="10" customFormat="1" ht="42.75">
      <c r="A100" s="111" t="s">
        <v>73</v>
      </c>
      <c r="B100" s="58" t="s">
        <v>25</v>
      </c>
      <c r="C100" s="49" t="s">
        <v>74</v>
      </c>
      <c r="D100" s="49" t="s">
        <v>302</v>
      </c>
      <c r="E100" s="142">
        <v>81</v>
      </c>
      <c r="F100" s="12" t="s">
        <v>29</v>
      </c>
      <c r="G100" s="72"/>
      <c r="H100" s="49"/>
      <c r="I100" s="54"/>
      <c r="J100" s="49"/>
      <c r="K100" s="54"/>
      <c r="L100" s="54">
        <v>0.28</v>
      </c>
      <c r="M100" s="49"/>
      <c r="N100" s="54">
        <f>'[1]36а-1'!J1426/1000</f>
        <v>177.26205084</v>
      </c>
      <c r="O100" s="54">
        <f t="shared" si="11"/>
        <v>190.91122875468</v>
      </c>
      <c r="P100" s="141" t="s">
        <v>303</v>
      </c>
    </row>
    <row r="101" spans="1:24" s="143" customFormat="1" ht="42.75">
      <c r="A101" s="111" t="s">
        <v>73</v>
      </c>
      <c r="B101" s="58" t="s">
        <v>25</v>
      </c>
      <c r="C101" s="49" t="s">
        <v>74</v>
      </c>
      <c r="D101" s="49" t="s">
        <v>304</v>
      </c>
      <c r="E101" s="142">
        <v>1110335</v>
      </c>
      <c r="F101" s="49" t="s">
        <v>28</v>
      </c>
      <c r="G101" s="72"/>
      <c r="H101" s="49"/>
      <c r="I101" s="49"/>
      <c r="J101" s="49"/>
      <c r="K101" s="49"/>
      <c r="L101" s="54">
        <v>0.145</v>
      </c>
      <c r="M101" s="56"/>
      <c r="N101" s="54">
        <f>'[1]36а-1'!J1443/1000</f>
        <v>83.97189270999999</v>
      </c>
      <c r="O101" s="54">
        <f t="shared" si="11"/>
        <v>90.43772844866999</v>
      </c>
      <c r="P101" s="141" t="s">
        <v>305</v>
      </c>
      <c r="Q101" s="75"/>
      <c r="R101" s="75"/>
      <c r="S101" s="75"/>
      <c r="T101" s="75"/>
      <c r="U101" s="75"/>
      <c r="V101" s="75"/>
      <c r="W101" s="75"/>
      <c r="X101" s="75"/>
    </row>
    <row r="102" spans="1:17" s="125" customFormat="1" ht="28.5">
      <c r="A102" s="103" t="s">
        <v>255</v>
      </c>
      <c r="B102" s="58" t="s">
        <v>25</v>
      </c>
      <c r="C102" s="103" t="s">
        <v>256</v>
      </c>
      <c r="D102" s="103" t="s">
        <v>257</v>
      </c>
      <c r="E102" s="103" t="s">
        <v>62</v>
      </c>
      <c r="F102" s="103" t="s">
        <v>203</v>
      </c>
      <c r="G102" s="103"/>
      <c r="H102" s="103"/>
      <c r="I102" s="103"/>
      <c r="J102" s="103"/>
      <c r="K102" s="103"/>
      <c r="L102" s="78">
        <v>0.62</v>
      </c>
      <c r="M102" s="103"/>
      <c r="N102" s="78">
        <f>'[1]36а-1'!J1454/1000</f>
        <v>162.8551532033426</v>
      </c>
      <c r="O102" s="78">
        <f t="shared" si="11"/>
        <v>175.39499999999998</v>
      </c>
      <c r="P102" s="103" t="s">
        <v>258</v>
      </c>
      <c r="Q102" s="124"/>
    </row>
    <row r="103" spans="1:17" s="125" customFormat="1" ht="28.5">
      <c r="A103" s="103" t="s">
        <v>255</v>
      </c>
      <c r="B103" s="58" t="s">
        <v>25</v>
      </c>
      <c r="C103" s="103" t="s">
        <v>256</v>
      </c>
      <c r="D103" s="103" t="s">
        <v>259</v>
      </c>
      <c r="E103" s="103" t="s">
        <v>62</v>
      </c>
      <c r="F103" s="103" t="s">
        <v>203</v>
      </c>
      <c r="G103" s="103"/>
      <c r="H103" s="103"/>
      <c r="I103" s="103"/>
      <c r="J103" s="103"/>
      <c r="K103" s="103"/>
      <c r="L103" s="78">
        <v>0.85</v>
      </c>
      <c r="M103" s="103"/>
      <c r="N103" s="78">
        <f>'[1]36а-1'!J1475/1000</f>
        <v>258.2921727019498</v>
      </c>
      <c r="O103" s="78">
        <f t="shared" si="11"/>
        <v>278.18066999999996</v>
      </c>
      <c r="P103" s="103" t="s">
        <v>260</v>
      </c>
      <c r="Q103" s="124"/>
    </row>
    <row r="104" spans="1:17" s="125" customFormat="1" ht="28.5">
      <c r="A104" s="103" t="s">
        <v>255</v>
      </c>
      <c r="B104" s="58" t="s">
        <v>25</v>
      </c>
      <c r="C104" s="103" t="s">
        <v>256</v>
      </c>
      <c r="D104" s="103" t="s">
        <v>261</v>
      </c>
      <c r="E104" s="103" t="s">
        <v>62</v>
      </c>
      <c r="F104" s="103" t="s">
        <v>203</v>
      </c>
      <c r="G104" s="103"/>
      <c r="H104" s="103"/>
      <c r="I104" s="103"/>
      <c r="J104" s="103"/>
      <c r="K104" s="103"/>
      <c r="L104" s="78">
        <v>0.8</v>
      </c>
      <c r="M104" s="103"/>
      <c r="N104" s="78">
        <f>'[1]36а-1'!J1495/1000</f>
        <v>270.7620798514392</v>
      </c>
      <c r="O104" s="78">
        <f t="shared" si="11"/>
        <v>291.61075999999997</v>
      </c>
      <c r="P104" s="103" t="s">
        <v>262</v>
      </c>
      <c r="Q104" s="124"/>
    </row>
    <row r="105" spans="1:16" s="145" customFormat="1" ht="15.75">
      <c r="A105" s="165" t="s">
        <v>84</v>
      </c>
      <c r="B105" s="165"/>
      <c r="C105" s="165"/>
      <c r="D105" s="165"/>
      <c r="E105" s="156"/>
      <c r="F105" s="156"/>
      <c r="G105" s="144"/>
      <c r="H105" s="144"/>
      <c r="I105" s="144"/>
      <c r="J105" s="144"/>
      <c r="K105" s="144"/>
      <c r="L105" s="144">
        <f>SUM(L95:L104)</f>
        <v>6.934999999999999</v>
      </c>
      <c r="M105" s="144"/>
      <c r="N105" s="144">
        <f>SUM(N95:N104)</f>
        <v>3254.344791826731</v>
      </c>
      <c r="O105" s="144">
        <f>SUM(O95:O104)</f>
        <v>3504.9293407973896</v>
      </c>
      <c r="P105" s="112"/>
    </row>
    <row r="106" spans="1:18" s="3" customFormat="1" ht="64.5" customHeight="1">
      <c r="A106" s="72" t="s">
        <v>306</v>
      </c>
      <c r="B106" s="58" t="s">
        <v>25</v>
      </c>
      <c r="C106" s="72" t="s">
        <v>75</v>
      </c>
      <c r="D106" s="72" t="s">
        <v>307</v>
      </c>
      <c r="E106" s="64" t="s">
        <v>308</v>
      </c>
      <c r="F106" s="72" t="s">
        <v>162</v>
      </c>
      <c r="G106" s="72"/>
      <c r="H106" s="72"/>
      <c r="I106" s="72"/>
      <c r="J106" s="72"/>
      <c r="K106" s="49"/>
      <c r="L106" s="72">
        <v>2.7</v>
      </c>
      <c r="M106" s="72"/>
      <c r="N106" s="78">
        <f>'[1]36а-1'!J1522/1000</f>
        <v>1296.90496694</v>
      </c>
      <c r="O106" s="78">
        <f>N106*1.077</f>
        <v>1396.7666493943798</v>
      </c>
      <c r="P106" s="49" t="s">
        <v>309</v>
      </c>
      <c r="Q106" s="4"/>
      <c r="R106" s="4"/>
    </row>
    <row r="107" spans="1:18" s="3" customFormat="1" ht="57.75" customHeight="1">
      <c r="A107" s="72" t="s">
        <v>306</v>
      </c>
      <c r="B107" s="58" t="s">
        <v>25</v>
      </c>
      <c r="C107" s="72" t="s">
        <v>75</v>
      </c>
      <c r="D107" s="72" t="s">
        <v>310</v>
      </c>
      <c r="E107" s="64" t="s">
        <v>76</v>
      </c>
      <c r="F107" s="72" t="s">
        <v>90</v>
      </c>
      <c r="G107" s="72"/>
      <c r="H107" s="72"/>
      <c r="I107" s="72"/>
      <c r="J107" s="72"/>
      <c r="K107" s="49"/>
      <c r="L107" s="72">
        <v>2.9</v>
      </c>
      <c r="M107" s="72"/>
      <c r="N107" s="78">
        <f>'[1]36а-1'!J1546/1000</f>
        <v>1604.0772398499996</v>
      </c>
      <c r="O107" s="78">
        <f>N107*1.077</f>
        <v>1727.5911873184496</v>
      </c>
      <c r="P107" s="49" t="s">
        <v>311</v>
      </c>
      <c r="Q107" s="4"/>
      <c r="R107" s="4"/>
    </row>
    <row r="108" spans="1:18" s="131" customFormat="1" ht="15.75" customHeight="1">
      <c r="A108" s="165" t="s">
        <v>84</v>
      </c>
      <c r="B108" s="165"/>
      <c r="C108" s="165"/>
      <c r="D108" s="165"/>
      <c r="E108" s="107"/>
      <c r="F108" s="107"/>
      <c r="G108" s="108"/>
      <c r="H108" s="108"/>
      <c r="I108" s="108"/>
      <c r="J108" s="108"/>
      <c r="K108" s="108"/>
      <c r="L108" s="108">
        <f>SUM(L106:L107)</f>
        <v>5.6</v>
      </c>
      <c r="M108" s="108"/>
      <c r="N108" s="108">
        <f>SUM(N106:N107)</f>
        <v>2900.9822067899995</v>
      </c>
      <c r="O108" s="108">
        <f>SUM(O106:O107)</f>
        <v>3124.3578367128293</v>
      </c>
      <c r="P108" s="108"/>
      <c r="Q108" s="146"/>
      <c r="R108" s="146"/>
    </row>
    <row r="109" spans="1:16" s="36" customFormat="1" ht="15.75">
      <c r="A109" s="166" t="s">
        <v>0</v>
      </c>
      <c r="B109" s="166"/>
      <c r="C109" s="166"/>
      <c r="D109" s="166"/>
      <c r="E109" s="157"/>
      <c r="F109" s="157"/>
      <c r="G109" s="57">
        <f>G38+G47+G56+G60+G64+G88+G91+G94+G105+G108</f>
        <v>0.18</v>
      </c>
      <c r="H109" s="57">
        <f>H38+H47+H56+H60+H64+H88+H91+H94+H105+H108</f>
        <v>8.06</v>
      </c>
      <c r="I109" s="57">
        <f>I38+I47+I56+I60+I64+I88+I91+I94+I105+I108</f>
        <v>22.905</v>
      </c>
      <c r="J109" s="147"/>
      <c r="K109" s="148">
        <f>K38+K47+K56+K60+K64+K88+K91+K94+K105+K108</f>
        <v>63</v>
      </c>
      <c r="L109" s="57">
        <f>L38+L47+L56+L60+L64+L88+L91+L94+L105+L108</f>
        <v>50.54410000000001</v>
      </c>
      <c r="M109" s="147"/>
      <c r="N109" s="57">
        <f>N38+N47+N56+N60+N64+N88+N91+N94+N105+N108</f>
        <v>27272.52252213903</v>
      </c>
      <c r="O109" s="161">
        <f>O38+O47+O56+O60+O64+O88+O91+O94+O105+O108</f>
        <v>29372.506756343733</v>
      </c>
      <c r="P109" s="149"/>
    </row>
    <row r="110" spans="1:16" s="38" customFormat="1" ht="15.75">
      <c r="A110" s="86"/>
      <c r="B110" s="86"/>
      <c r="C110" s="86"/>
      <c r="D110" s="86"/>
      <c r="E110" s="86"/>
      <c r="F110" s="86"/>
      <c r="G110" s="150"/>
      <c r="H110" s="87"/>
      <c r="I110" s="87"/>
      <c r="J110" s="87"/>
      <c r="K110" s="151"/>
      <c r="L110" s="87"/>
      <c r="M110" s="87"/>
      <c r="N110" s="87"/>
      <c r="O110" s="87"/>
      <c r="P110" s="87"/>
    </row>
    <row r="111" spans="1:16" s="24" customFormat="1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152"/>
      <c r="O111" s="152"/>
      <c r="P111" s="86"/>
    </row>
    <row r="112" spans="1:16" s="3" customFormat="1" ht="15.75">
      <c r="A112" s="162" t="s">
        <v>312</v>
      </c>
      <c r="B112" s="162"/>
      <c r="C112" s="162"/>
      <c r="D112" s="153" t="s">
        <v>85</v>
      </c>
      <c r="E112" s="162" t="s">
        <v>86</v>
      </c>
      <c r="F112" s="162"/>
      <c r="G112" s="2"/>
      <c r="H112" s="2"/>
      <c r="I112" s="2"/>
      <c r="J112" s="2"/>
      <c r="K112" s="2"/>
      <c r="L112" s="2"/>
      <c r="M112" s="2"/>
      <c r="N112" s="152"/>
      <c r="O112" s="152"/>
      <c r="P112" s="2"/>
    </row>
    <row r="113" spans="1:16" s="3" customFormat="1" ht="15.75">
      <c r="A113" s="162" t="s">
        <v>313</v>
      </c>
      <c r="B113" s="162"/>
      <c r="C113" s="162"/>
      <c r="D113" s="2" t="s">
        <v>18</v>
      </c>
      <c r="E113" s="2"/>
      <c r="F113" s="2"/>
      <c r="G113" s="2"/>
      <c r="H113" s="2"/>
      <c r="I113" s="2"/>
      <c r="J113" s="2"/>
      <c r="K113" s="2"/>
      <c r="L113" s="2"/>
      <c r="M113" s="2"/>
      <c r="N113" s="152"/>
      <c r="O113" s="152"/>
      <c r="P113" s="2"/>
    </row>
    <row r="114" spans="1:16" s="3" customFormat="1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152"/>
      <c r="O114" s="152"/>
      <c r="P114" s="2"/>
    </row>
    <row r="115" spans="1:16" s="3" customFormat="1" ht="18.75" customHeight="1">
      <c r="A115" s="162" t="s">
        <v>77</v>
      </c>
      <c r="B115" s="162"/>
      <c r="C115" s="162"/>
      <c r="D115" s="153" t="s">
        <v>85</v>
      </c>
      <c r="E115" s="163" t="s">
        <v>78</v>
      </c>
      <c r="F115" s="163"/>
      <c r="G115" s="153"/>
      <c r="H115" s="153"/>
      <c r="I115" s="2"/>
      <c r="J115" s="2"/>
      <c r="K115" s="2"/>
      <c r="L115" s="2"/>
      <c r="M115" s="2"/>
      <c r="N115" s="152"/>
      <c r="O115" s="152"/>
      <c r="P115" s="2"/>
    </row>
    <row r="116" spans="1:16" s="3" customFormat="1" ht="15.75">
      <c r="A116" s="2"/>
      <c r="B116" s="2"/>
      <c r="C116" s="2"/>
      <c r="D116" s="2" t="s">
        <v>18</v>
      </c>
      <c r="E116" s="2"/>
      <c r="F116" s="2"/>
      <c r="G116" s="2"/>
      <c r="H116" s="2"/>
      <c r="I116" s="2"/>
      <c r="J116" s="2"/>
      <c r="K116" s="2"/>
      <c r="L116" s="2"/>
      <c r="M116" s="2"/>
      <c r="N116" s="152"/>
      <c r="O116" s="152"/>
      <c r="P116" s="2"/>
    </row>
    <row r="117" spans="1:16" s="5" customFormat="1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152"/>
      <c r="O117" s="152"/>
      <c r="P117" s="86"/>
    </row>
    <row r="118" spans="1:16" s="5" customFormat="1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152"/>
      <c r="O118" s="152"/>
      <c r="P118" s="86"/>
    </row>
    <row r="119" spans="1:16" s="5" customFormat="1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152"/>
      <c r="O119" s="152"/>
      <c r="P119" s="86"/>
    </row>
    <row r="120" spans="1:16" s="5" customFormat="1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152"/>
      <c r="O120" s="152"/>
      <c r="P120" s="86"/>
    </row>
    <row r="121" spans="1:16" s="5" customFormat="1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152"/>
      <c r="O121" s="152"/>
      <c r="P121" s="86"/>
    </row>
    <row r="122" spans="1:16" s="5" customFormat="1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152"/>
      <c r="O122" s="152"/>
      <c r="P122" s="86"/>
    </row>
    <row r="123" spans="17:40" ht="14.25"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</row>
    <row r="124" spans="17:40" ht="14.25"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</row>
    <row r="125" spans="17:40" ht="14.25"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</row>
    <row r="126" spans="17:40" ht="14.25"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</row>
    <row r="127" spans="17:40" ht="14.25"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</row>
    <row r="128" spans="17:40" ht="14.25"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</row>
    <row r="129" spans="16:40" ht="14.25">
      <c r="P129" s="154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</row>
    <row r="130" spans="5:40" ht="14.25">
      <c r="E130" s="86"/>
      <c r="F130" s="86"/>
      <c r="G130" s="86"/>
      <c r="H130" s="86"/>
      <c r="I130" s="86"/>
      <c r="J130" s="86"/>
      <c r="K130" s="86"/>
      <c r="L130" s="86"/>
      <c r="M130" s="86"/>
      <c r="N130" s="87"/>
      <c r="O130" s="87"/>
      <c r="P130" s="154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</row>
    <row r="131" spans="5:40" ht="14.25">
      <c r="E131" s="86"/>
      <c r="F131" s="86"/>
      <c r="G131" s="86"/>
      <c r="H131" s="86"/>
      <c r="I131" s="86"/>
      <c r="J131" s="86"/>
      <c r="K131" s="86"/>
      <c r="L131" s="86"/>
      <c r="M131" s="86"/>
      <c r="N131" s="87"/>
      <c r="O131" s="87"/>
      <c r="P131" s="154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</row>
    <row r="132" spans="5:40" ht="14.25">
      <c r="E132" s="86"/>
      <c r="F132" s="86"/>
      <c r="G132" s="86"/>
      <c r="H132" s="86"/>
      <c r="I132" s="86"/>
      <c r="J132" s="86"/>
      <c r="K132" s="86"/>
      <c r="L132" s="86"/>
      <c r="M132" s="86"/>
      <c r="N132" s="87"/>
      <c r="O132" s="87"/>
      <c r="P132" s="154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</row>
    <row r="133" spans="5:40" ht="14.25">
      <c r="E133" s="86"/>
      <c r="F133" s="86"/>
      <c r="G133" s="86"/>
      <c r="H133" s="86"/>
      <c r="I133" s="86"/>
      <c r="J133" s="86"/>
      <c r="K133" s="86"/>
      <c r="L133" s="86"/>
      <c r="M133" s="86"/>
      <c r="N133" s="87"/>
      <c r="O133" s="87"/>
      <c r="P133" s="154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</row>
    <row r="134" spans="5:40" ht="14.25">
      <c r="E134" s="86"/>
      <c r="F134" s="86"/>
      <c r="G134" s="86"/>
      <c r="H134" s="86"/>
      <c r="I134" s="86"/>
      <c r="J134" s="86"/>
      <c r="K134" s="86"/>
      <c r="L134" s="86"/>
      <c r="M134" s="86"/>
      <c r="N134" s="87"/>
      <c r="O134" s="87"/>
      <c r="P134" s="154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</row>
    <row r="135" spans="17:40" ht="14.25"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</row>
    <row r="136" spans="17:40" ht="14.25"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</row>
    <row r="137" spans="17:40" ht="14.25"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</row>
    <row r="138" spans="17:40" ht="14.25"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</row>
    <row r="139" spans="17:40" ht="14.25"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</row>
    <row r="140" spans="17:40" ht="14.25"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</row>
    <row r="141" spans="17:40" ht="14.25"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</row>
    <row r="142" spans="17:40" ht="14.25"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</row>
    <row r="143" spans="17:40" ht="14.25"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</row>
    <row r="144" spans="17:40" ht="14.25"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</row>
    <row r="145" spans="17:40" ht="14.25"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</row>
    <row r="146" spans="17:40" ht="14.25"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</row>
    <row r="147" spans="17:40" ht="14.25"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</row>
    <row r="148" spans="17:40" ht="14.25"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</row>
    <row r="149" spans="17:40" ht="14.25"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</row>
    <row r="150" spans="17:40" ht="14.25"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</row>
    <row r="151" spans="17:40" ht="14.25"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</row>
    <row r="152" spans="17:40" ht="14.25"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</row>
    <row r="153" spans="17:40" ht="14.25"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</row>
    <row r="154" spans="17:40" ht="14.25"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</row>
    <row r="155" spans="17:40" ht="14.25"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</row>
    <row r="156" spans="17:40" ht="14.25"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</row>
    <row r="157" spans="17:40" ht="14.25"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</row>
    <row r="158" spans="17:40" ht="14.25"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</row>
    <row r="159" spans="17:40" ht="14.25"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</row>
    <row r="160" spans="17:40" ht="14.25"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</row>
    <row r="161" spans="17:40" ht="14.25"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</row>
    <row r="162" spans="17:40" ht="14.25"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</row>
    <row r="163" spans="17:40" ht="14.25"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</row>
    <row r="164" spans="17:40" ht="14.25"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</row>
    <row r="165" spans="17:40" ht="14.25"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</row>
    <row r="166" spans="17:40" ht="14.25"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</row>
    <row r="167" spans="17:40" ht="14.25"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</row>
    <row r="168" spans="17:40" ht="14.25"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</row>
    <row r="169" spans="17:40" ht="14.25"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</row>
    <row r="170" spans="17:40" ht="14.25"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</row>
    <row r="171" spans="17:40" ht="14.25"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</row>
    <row r="172" spans="17:40" ht="14.25"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</row>
    <row r="173" spans="17:40" ht="14.25"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</row>
    <row r="174" spans="17:40" ht="14.25"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</row>
    <row r="175" spans="17:40" ht="14.25"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</row>
    <row r="176" spans="17:40" ht="14.25"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</row>
    <row r="177" spans="17:40" ht="14.25"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</row>
    <row r="178" spans="17:40" ht="14.25"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</row>
    <row r="179" spans="17:40" ht="14.25"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</row>
    <row r="180" spans="17:40" ht="14.25"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</row>
    <row r="181" spans="17:40" ht="14.25"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</row>
    <row r="182" spans="17:40" ht="14.25"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</row>
    <row r="183" spans="17:40" ht="14.25"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</row>
    <row r="184" spans="17:40" ht="14.25"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</row>
    <row r="185" spans="17:40" ht="14.25"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</row>
    <row r="186" spans="17:40" ht="14.25"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</row>
    <row r="187" spans="17:40" ht="14.25"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</row>
    <row r="188" spans="17:40" ht="14.25"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</row>
    <row r="189" spans="17:40" ht="14.25"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</row>
    <row r="190" spans="17:40" ht="14.25"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</row>
    <row r="191" spans="17:40" ht="14.25"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</row>
    <row r="192" spans="17:40" ht="14.25"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</row>
    <row r="193" spans="17:40" ht="14.25"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</row>
    <row r="194" spans="17:40" ht="14.25"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</row>
    <row r="195" spans="17:40" ht="14.25"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</row>
    <row r="196" spans="17:40" ht="14.25"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</row>
    <row r="197" spans="17:40" ht="14.25"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</row>
    <row r="198" spans="17:40" ht="14.25"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</row>
    <row r="199" spans="17:40" ht="14.25"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</row>
    <row r="200" spans="17:40" ht="14.25"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</row>
    <row r="201" spans="17:40" ht="14.25"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</row>
    <row r="202" spans="17:40" ht="14.25"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</row>
    <row r="203" spans="17:40" ht="14.25"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</row>
    <row r="204" spans="17:40" ht="14.25"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</row>
    <row r="205" spans="17:40" ht="14.25"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</row>
    <row r="206" spans="17:40" ht="14.25"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</row>
    <row r="207" spans="17:40" ht="14.25"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</row>
    <row r="208" spans="17:40" ht="14.25"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</row>
    <row r="209" spans="17:40" ht="14.25"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</row>
    <row r="210" spans="17:40" ht="14.25"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</row>
    <row r="211" spans="17:40" ht="14.25"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</row>
    <row r="212" spans="17:40" ht="14.25"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</row>
    <row r="213" spans="17:40" ht="14.25"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</row>
    <row r="214" spans="17:40" ht="14.25"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</row>
    <row r="215" spans="17:40" ht="14.25"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</row>
    <row r="216" spans="17:40" ht="14.25"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</row>
    <row r="217" spans="17:40" ht="14.25"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</row>
    <row r="218" spans="17:40" ht="14.25"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</row>
    <row r="219" spans="17:40" ht="14.25"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</row>
    <row r="220" spans="17:40" ht="14.25"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</row>
    <row r="221" spans="17:40" ht="14.25"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</row>
    <row r="222" spans="17:40" ht="14.25"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</row>
    <row r="223" spans="17:40" ht="14.25"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</row>
    <row r="224" spans="17:40" ht="14.25"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</row>
    <row r="225" spans="17:40" ht="14.25"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</row>
    <row r="226" spans="17:40" ht="14.25"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</row>
    <row r="227" spans="17:40" ht="14.25"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</row>
    <row r="228" spans="17:40" ht="14.25"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</row>
    <row r="229" spans="17:40" ht="14.25"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</row>
    <row r="230" spans="17:40" ht="14.25"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</row>
    <row r="231" spans="17:40" ht="14.25"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</row>
    <row r="232" spans="17:40" ht="14.25"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</row>
    <row r="233" spans="17:40" ht="14.25"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</row>
    <row r="234" spans="17:40" ht="14.25"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</row>
    <row r="235" spans="17:40" ht="14.25"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</row>
    <row r="236" spans="17:40" ht="14.25"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</row>
    <row r="237" spans="17:40" ht="14.25"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</row>
    <row r="238" spans="17:40" ht="14.25"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</row>
    <row r="239" spans="17:40" ht="14.25"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</row>
    <row r="240" spans="17:40" ht="14.25"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</row>
    <row r="241" spans="17:40" ht="14.25"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</row>
    <row r="242" spans="17:40" ht="14.25"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</row>
    <row r="243" spans="17:40" ht="14.25"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</row>
    <row r="244" spans="17:40" ht="14.25"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</row>
    <row r="245" spans="17:40" ht="14.25"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</row>
    <row r="246" spans="17:40" ht="14.25"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</row>
    <row r="247" spans="17:40" ht="14.25"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</row>
    <row r="248" spans="17:40" ht="14.25"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</row>
    <row r="249" spans="17:40" ht="14.25"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</row>
    <row r="250" spans="17:40" ht="14.25"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</row>
    <row r="251" spans="17:40" ht="14.25"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</row>
    <row r="252" spans="17:40" ht="14.25"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</row>
    <row r="253" spans="17:40" ht="14.25"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</row>
    <row r="254" spans="17:40" ht="14.25"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</row>
    <row r="255" spans="17:40" ht="14.25"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</row>
    <row r="256" spans="17:40" ht="14.25"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</row>
    <row r="257" spans="17:40" ht="14.25"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</row>
    <row r="258" spans="17:40" ht="14.25"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</row>
    <row r="259" spans="17:40" ht="14.25"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</row>
    <row r="260" spans="17:40" ht="14.25"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</row>
    <row r="261" spans="17:40" ht="14.25"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</row>
    <row r="262" spans="17:40" ht="14.25"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</row>
    <row r="263" spans="17:40" ht="14.25"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</row>
    <row r="264" spans="17:40" ht="14.25"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</row>
    <row r="265" spans="17:40" ht="14.25"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</row>
    <row r="266" spans="17:40" ht="14.25"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</row>
    <row r="267" spans="17:40" ht="14.25"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</row>
    <row r="268" spans="17:40" ht="14.25"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</row>
    <row r="269" spans="17:40" ht="14.25"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</row>
    <row r="270" spans="17:40" ht="14.25"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</row>
    <row r="271" spans="17:40" ht="14.25"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</row>
    <row r="272" spans="17:40" ht="14.25"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</row>
    <row r="273" spans="17:40" ht="14.25"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</row>
    <row r="274" spans="17:40" ht="14.25"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</row>
    <row r="275" spans="17:40" ht="14.25"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</row>
    <row r="276" spans="17:40" ht="14.25"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</row>
    <row r="277" spans="17:40" ht="14.25"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</row>
    <row r="278" spans="17:40" ht="14.25"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</row>
    <row r="279" spans="17:40" ht="14.25"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</row>
    <row r="280" spans="17:40" ht="14.25"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</row>
    <row r="281" spans="17:40" ht="14.25"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</row>
    <row r="282" spans="17:40" ht="14.25"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</row>
    <row r="283" spans="17:40" ht="14.25"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</row>
    <row r="284" spans="17:40" ht="14.25"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</row>
    <row r="285" spans="17:40" ht="14.25"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</row>
    <row r="286" spans="17:40" ht="14.25"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</row>
    <row r="287" spans="17:40" ht="14.25"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</row>
    <row r="288" spans="17:40" ht="14.25"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</row>
    <row r="289" spans="17:40" ht="14.25"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</row>
    <row r="290" spans="17:40" ht="14.25"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</row>
    <row r="291" spans="17:40" ht="14.25"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</row>
    <row r="292" spans="17:40" ht="14.25"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</row>
    <row r="293" spans="17:40" ht="14.25"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</row>
    <row r="294" spans="17:40" ht="14.25"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</row>
    <row r="295" spans="17:40" ht="14.25"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</row>
    <row r="296" spans="17:40" ht="14.25"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</row>
    <row r="297" spans="17:40" ht="14.25"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</row>
    <row r="298" spans="17:40" ht="14.25"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</row>
    <row r="299" spans="17:40" ht="14.25"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</row>
    <row r="300" spans="17:40" ht="14.25"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</row>
    <row r="301" spans="17:40" ht="14.25"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</row>
    <row r="302" spans="17:40" ht="14.25"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</row>
    <row r="303" spans="17:40" ht="14.25"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</row>
    <row r="304" spans="17:40" ht="14.25"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</row>
    <row r="305" spans="17:40" ht="14.25"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</row>
    <row r="306" spans="17:40" ht="14.25"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</row>
    <row r="307" spans="17:40" ht="14.25"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</row>
    <row r="308" spans="17:40" ht="14.25"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</row>
    <row r="309" spans="17:40" ht="14.25"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</row>
    <row r="310" spans="17:40" ht="14.25"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</row>
    <row r="311" spans="17:40" ht="14.25"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</row>
    <row r="312" spans="17:40" ht="14.25"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</row>
    <row r="313" spans="17:40" ht="14.25"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</row>
    <row r="314" spans="17:40" ht="14.25"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</row>
    <row r="315" spans="17:40" ht="14.25"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</row>
    <row r="316" spans="17:40" ht="14.25"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</row>
    <row r="317" spans="17:40" ht="14.25"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</row>
    <row r="318" spans="17:40" ht="14.25"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</row>
    <row r="319" spans="17:40" ht="14.25"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</row>
    <row r="320" spans="17:40" ht="14.25"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</row>
    <row r="321" spans="17:40" ht="14.25"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</row>
    <row r="322" spans="17:40" ht="14.25"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</row>
    <row r="323" spans="17:40" ht="14.25"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</row>
    <row r="324" spans="17:40" ht="14.25"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</row>
    <row r="325" spans="17:40" ht="14.25"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</row>
    <row r="326" spans="17:40" ht="14.25"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</row>
    <row r="327" spans="17:40" ht="14.25"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</row>
    <row r="328" spans="17:40" ht="14.25"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</row>
    <row r="329" spans="17:40" ht="14.25"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</row>
    <row r="330" spans="17:40" ht="14.25"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</row>
    <row r="331" spans="17:40" ht="14.25"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</row>
    <row r="332" spans="17:40" ht="14.25"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</row>
    <row r="333" spans="17:40" ht="14.25"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</row>
    <row r="334" spans="17:40" ht="14.25"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</row>
    <row r="335" spans="17:40" ht="14.25"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</row>
    <row r="336" spans="17:40" ht="14.25"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</row>
    <row r="337" spans="17:40" ht="14.25"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</row>
    <row r="338" spans="17:40" ht="14.25"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</row>
    <row r="339" spans="17:40" ht="14.25"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</row>
    <row r="340" spans="17:40" ht="14.25"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</row>
    <row r="341" spans="17:40" ht="14.25"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</row>
    <row r="342" spans="17:40" ht="14.25"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</row>
    <row r="343" spans="17:40" ht="14.25"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</row>
    <row r="344" spans="17:40" ht="14.25"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</row>
    <row r="345" spans="17:40" ht="14.25"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</row>
    <row r="346" spans="17:40" ht="14.25"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</row>
    <row r="347" spans="17:40" ht="14.25"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</row>
    <row r="348" spans="17:40" ht="14.25"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</row>
    <row r="349" spans="17:40" ht="14.25"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</row>
    <row r="350" spans="17:40" ht="14.25"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</row>
    <row r="351" spans="17:40" ht="14.25"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</row>
    <row r="352" spans="17:40" ht="14.25"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</row>
    <row r="353" spans="17:40" ht="14.25"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</row>
    <row r="354" spans="17:40" ht="14.25"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</row>
    <row r="355" spans="17:40" ht="14.25"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</row>
    <row r="356" spans="17:40" ht="14.25"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</row>
    <row r="357" spans="17:40" ht="14.25"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</row>
    <row r="358" spans="17:40" ht="14.25"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</row>
    <row r="359" spans="17:40" ht="14.25"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</row>
    <row r="360" spans="17:40" ht="14.25"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</row>
    <row r="361" spans="17:40" ht="14.25"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</row>
    <row r="362" spans="17:40" ht="14.25"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</row>
    <row r="363" spans="17:40" ht="14.25"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</row>
    <row r="364" spans="17:40" ht="14.25"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</row>
    <row r="365" spans="17:40" ht="14.25"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</row>
    <row r="366" spans="17:40" ht="14.25"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</row>
    <row r="367" spans="17:40" ht="14.25"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</row>
    <row r="368" spans="17:40" ht="14.25"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</row>
    <row r="369" spans="17:40" ht="14.25"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</row>
    <row r="370" spans="17:40" ht="14.25"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</row>
    <row r="371" spans="17:40" ht="14.25"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</row>
    <row r="372" spans="17:40" ht="14.25"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</row>
    <row r="373" spans="17:40" ht="14.25"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</row>
    <row r="374" spans="17:40" ht="14.25"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</row>
    <row r="375" spans="17:40" ht="14.25"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</row>
    <row r="376" spans="17:40" ht="14.25"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</row>
    <row r="377" spans="17:40" ht="14.25"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</row>
    <row r="378" spans="17:40" ht="14.25"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</row>
    <row r="379" spans="17:40" ht="14.25"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</row>
    <row r="380" spans="17:40" ht="14.25"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</row>
    <row r="381" spans="17:40" ht="14.25"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</row>
    <row r="382" spans="17:40" ht="14.25"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</row>
    <row r="383" spans="17:40" ht="14.25"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</row>
    <row r="384" spans="17:40" ht="14.25"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</row>
    <row r="385" spans="17:40" ht="14.25"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</row>
    <row r="386" spans="17:40" ht="14.25"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</row>
    <row r="387" spans="17:40" ht="14.25"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</row>
    <row r="388" spans="17:40" ht="14.25"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</row>
    <row r="389" spans="17:40" ht="14.25"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</row>
    <row r="390" spans="17:40" ht="14.25"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</row>
    <row r="391" spans="17:40" ht="14.25"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</row>
    <row r="392" spans="17:40" ht="14.25"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</row>
    <row r="393" spans="17:40" ht="14.25"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</row>
    <row r="394" spans="17:40" ht="14.25"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</row>
    <row r="395" spans="17:40" ht="14.25"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</row>
    <row r="396" spans="17:40" ht="14.25"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</row>
    <row r="397" spans="17:40" ht="14.25"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</row>
    <row r="398" spans="17:40" ht="14.25"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</row>
    <row r="399" spans="17:40" ht="14.25"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</row>
    <row r="400" spans="17:40" ht="14.25"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</row>
    <row r="401" spans="17:40" ht="14.25"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</row>
    <row r="402" spans="17:40" ht="14.25"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</row>
    <row r="403" spans="17:40" ht="14.25"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</row>
    <row r="404" spans="17:40" ht="14.25"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</row>
    <row r="405" spans="17:40" ht="14.25"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</row>
    <row r="406" spans="17:40" ht="14.25"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</row>
    <row r="407" spans="17:40" ht="14.25"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</row>
    <row r="408" spans="17:40" ht="14.25"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</row>
    <row r="409" spans="17:40" ht="14.25"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</row>
    <row r="410" spans="17:40" ht="14.25"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</row>
    <row r="411" spans="17:40" ht="14.25"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</row>
    <row r="412" spans="17:40" ht="14.25"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</row>
    <row r="413" spans="17:40" ht="14.25"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</row>
    <row r="414" spans="17:40" ht="14.25"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</row>
    <row r="415" spans="17:40" ht="14.25"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</row>
    <row r="416" spans="17:40" ht="14.25"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</row>
    <row r="417" spans="17:40" ht="14.25"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</row>
    <row r="418" spans="17:40" ht="14.25"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</row>
    <row r="419" spans="17:40" ht="14.25"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</row>
    <row r="420" spans="17:40" ht="14.25"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</row>
    <row r="421" spans="17:40" ht="14.25"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</row>
    <row r="422" spans="17:40" ht="14.25"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</row>
    <row r="423" spans="17:40" ht="14.25"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</row>
    <row r="424" spans="17:40" ht="14.25"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</row>
    <row r="425" spans="17:40" ht="14.25"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</row>
    <row r="426" spans="17:40" ht="14.25"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</row>
    <row r="427" spans="17:40" ht="14.25"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</row>
    <row r="428" spans="17:40" ht="14.25"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</row>
    <row r="429" spans="17:40" ht="14.25"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</row>
    <row r="430" spans="17:40" ht="14.25"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</row>
    <row r="431" spans="17:40" ht="14.25"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</row>
    <row r="432" spans="17:40" ht="14.25"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</row>
    <row r="433" spans="17:40" ht="14.25"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</row>
    <row r="434" spans="17:40" ht="14.25"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</row>
    <row r="435" spans="17:40" ht="14.25"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</row>
    <row r="436" spans="17:40" ht="14.25"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</row>
    <row r="437" spans="17:40" ht="14.25"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</row>
    <row r="438" spans="17:40" ht="14.25"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</row>
    <row r="439" spans="17:40" ht="14.25"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</row>
    <row r="440" spans="17:40" ht="14.25"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</row>
    <row r="441" spans="17:40" ht="14.25"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</row>
    <row r="442" spans="17:40" ht="14.25"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</row>
    <row r="443" spans="17:40" ht="14.25"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</row>
    <row r="444" spans="17:40" ht="14.25"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</row>
    <row r="445" spans="17:40" ht="14.25"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</row>
    <row r="446" spans="17:40" ht="14.25"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</row>
    <row r="447" spans="17:40" ht="14.25"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</row>
    <row r="448" spans="17:40" ht="14.25"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</row>
    <row r="449" spans="17:40" ht="14.25"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</row>
    <row r="450" spans="17:40" ht="14.25"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</row>
    <row r="451" spans="17:40" ht="14.25"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</row>
    <row r="452" spans="17:40" ht="14.25"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</row>
    <row r="453" spans="17:40" ht="14.25"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</row>
    <row r="454" spans="17:40" ht="14.25"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</row>
    <row r="455" spans="17:40" ht="14.25"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</row>
    <row r="456" spans="17:40" ht="14.25"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</row>
    <row r="457" spans="17:40" ht="14.25"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</row>
    <row r="458" spans="17:40" ht="14.25"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</row>
    <row r="459" spans="17:40" ht="14.25"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</row>
    <row r="460" spans="17:40" ht="14.25"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</row>
    <row r="461" spans="17:40" ht="14.25"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</row>
    <row r="462" spans="17:40" ht="14.25"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</row>
    <row r="463" spans="17:40" ht="14.25"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</row>
    <row r="464" spans="17:40" ht="14.25"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</row>
    <row r="465" spans="17:40" ht="14.25"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</row>
    <row r="466" spans="17:40" ht="14.25"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</row>
    <row r="467" spans="17:40" ht="14.25"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</row>
    <row r="468" spans="17:40" ht="14.25"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</row>
    <row r="469" spans="17:40" ht="14.25"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</row>
    <row r="470" spans="17:40" ht="14.25"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</row>
    <row r="471" spans="17:40" ht="14.25"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</row>
    <row r="472" spans="17:40" ht="14.25"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</row>
  </sheetData>
  <sheetProtection/>
  <mergeCells count="56">
    <mergeCell ref="A38:D38"/>
    <mergeCell ref="A47:D47"/>
    <mergeCell ref="A56:D56"/>
    <mergeCell ref="A60:D60"/>
    <mergeCell ref="A64:D64"/>
    <mergeCell ref="A91:D91"/>
    <mergeCell ref="A88:D88"/>
    <mergeCell ref="AI11:AJ11"/>
    <mergeCell ref="AK11:AL11"/>
    <mergeCell ref="A25:A36"/>
    <mergeCell ref="B25:B36"/>
    <mergeCell ref="C25:C36"/>
    <mergeCell ref="D25:D36"/>
    <mergeCell ref="E25:E36"/>
    <mergeCell ref="W11:X11"/>
    <mergeCell ref="Y11:Z11"/>
    <mergeCell ref="AA11:AB11"/>
    <mergeCell ref="AC11:AD11"/>
    <mergeCell ref="AE11:AF11"/>
    <mergeCell ref="AG11:AH11"/>
    <mergeCell ref="N11:N12"/>
    <mergeCell ref="O11:O12"/>
    <mergeCell ref="P11:P12"/>
    <mergeCell ref="Q11:R11"/>
    <mergeCell ref="S11:T11"/>
    <mergeCell ref="U11:V11"/>
    <mergeCell ref="D9:K9"/>
    <mergeCell ref="A11:A12"/>
    <mergeCell ref="B11:B12"/>
    <mergeCell ref="C11:C12"/>
    <mergeCell ref="D11:D12"/>
    <mergeCell ref="E11:E12"/>
    <mergeCell ref="F11:F12"/>
    <mergeCell ref="G11:M11"/>
    <mergeCell ref="A4:D4"/>
    <mergeCell ref="N4:P4"/>
    <mergeCell ref="A5:F5"/>
    <mergeCell ref="N5:P5"/>
    <mergeCell ref="D7:J7"/>
    <mergeCell ref="D8:K8"/>
    <mergeCell ref="A1:C1"/>
    <mergeCell ref="N1:P1"/>
    <mergeCell ref="A2:D2"/>
    <mergeCell ref="K2:M2"/>
    <mergeCell ref="N2:P2"/>
    <mergeCell ref="A3:D3"/>
    <mergeCell ref="N3:P3"/>
    <mergeCell ref="E112:F112"/>
    <mergeCell ref="A113:C113"/>
    <mergeCell ref="A115:C115"/>
    <mergeCell ref="E115:F115"/>
    <mergeCell ref="A94:D94"/>
    <mergeCell ref="A105:D105"/>
    <mergeCell ref="A108:D108"/>
    <mergeCell ref="A109:D109"/>
    <mergeCell ref="A112:C112"/>
  </mergeCells>
  <printOptions horizontalCentered="1"/>
  <pageMargins left="0" right="0" top="0.7480314960629921" bottom="0" header="0" footer="0"/>
  <pageSetup fitToHeight="0" fitToWidth="1" horizontalDpi="600" verticalDpi="600" orientation="portrait" paperSize="9" scale="46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 Иванович</cp:lastModifiedBy>
  <cp:lastPrinted>2016-04-11T01:43:26Z</cp:lastPrinted>
  <dcterms:created xsi:type="dcterms:W3CDTF">1996-10-08T23:32:33Z</dcterms:created>
  <dcterms:modified xsi:type="dcterms:W3CDTF">2016-04-21T07:20:22Z</dcterms:modified>
  <cp:category/>
  <cp:version/>
  <cp:contentType/>
  <cp:contentStatus/>
</cp:coreProperties>
</file>