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иколаеваИН\Desktop\"/>
    </mc:Choice>
  </mc:AlternateContent>
  <bookViews>
    <workbookView xWindow="1668" yWindow="-168" windowWidth="24912" windowHeight="11340"/>
  </bookViews>
  <sheets>
    <sheet name="План-отчет (данные)" sheetId="1" r:id="rId1"/>
  </sheets>
  <definedNames>
    <definedName name="_xlnm._FilterDatabase" localSheetId="0" hidden="1">'План-отчет (данные)'!$A$4:$L$126</definedName>
  </definedNames>
  <calcPr calcId="152511"/>
  <fileRecoveryPr repairLoad="1"/>
</workbook>
</file>

<file path=xl/calcChain.xml><?xml version="1.0" encoding="utf-8"?>
<calcChain xmlns="http://schemas.openxmlformats.org/spreadsheetml/2006/main">
  <c r="L118" i="1" l="1"/>
  <c r="K118" i="1"/>
  <c r="J118" i="1"/>
  <c r="I118" i="1"/>
  <c r="H118" i="1"/>
  <c r="G118" i="1"/>
  <c r="F118" i="1"/>
  <c r="E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<sst xmlns="http://schemas.openxmlformats.org/spreadsheetml/2006/main" count="478" uniqueCount="274">
  <si>
    <t>п/п</t>
  </si>
  <si>
    <t>Филиал</t>
  </si>
  <si>
    <t>Населенный пункт</t>
  </si>
  <si>
    <t>Наименование объекта</t>
  </si>
  <si>
    <t>Инв. номер</t>
  </si>
  <si>
    <t xml:space="preserve">Физический объем ЛЭП/ТП (км/шт) </t>
  </si>
  <si>
    <t>ВЛ-110 кВ</t>
  </si>
  <si>
    <t>ВЛ-35 кВ</t>
  </si>
  <si>
    <t>ВЛ-10 (6) кВ</t>
  </si>
  <si>
    <t>ВЛ-0,4 кВ</t>
  </si>
  <si>
    <t>КЛ-10-(6) кВ</t>
  </si>
  <si>
    <t>КЛ-0,4 кВ</t>
  </si>
  <si>
    <t>ТП-6-10/0,4 кВ</t>
  </si>
  <si>
    <t>АЭС</t>
  </si>
  <si>
    <t>г.Ангарск</t>
  </si>
  <si>
    <t>РП-5 (ремонт кровли)</t>
  </si>
  <si>
    <t>ИНВ-5100328</t>
  </si>
  <si>
    <t>ТП-2м6 (ремонт кровли)</t>
  </si>
  <si>
    <t>ИНВ-05100219</t>
  </si>
  <si>
    <t>ТП-3м1 (ремонт кровли)</t>
  </si>
  <si>
    <t>ИНВ-05100224</t>
  </si>
  <si>
    <t>ТП-6м2 (ремонт кровли)</t>
  </si>
  <si>
    <t>ИНВ-05100248</t>
  </si>
  <si>
    <t>ТП-15м3 (ремонт кровли)</t>
  </si>
  <si>
    <t>ИНВ-05100171</t>
  </si>
  <si>
    <t>ТП-15м5 (ремонт кровли)</t>
  </si>
  <si>
    <t>ИНВ-05100172</t>
  </si>
  <si>
    <t>ТП-102 (ремонт кровли)</t>
  </si>
  <si>
    <t>ИНВ-05100030</t>
  </si>
  <si>
    <t>ТП-106 (ремонт кровли)</t>
  </si>
  <si>
    <t>ИНВ-05100034</t>
  </si>
  <si>
    <t>ТП-107 (ремонт кровли)</t>
  </si>
  <si>
    <t>ИНВ-05100036</t>
  </si>
  <si>
    <t>ТП-115 (ремонт кровли)</t>
  </si>
  <si>
    <t>ИНВ-05100040</t>
  </si>
  <si>
    <t>ТП-ГУС (ремонт кровли)</t>
  </si>
  <si>
    <t>ИНВ-05100015</t>
  </si>
  <si>
    <t>ТП-72 (ремонт кровли,ремонт строит части, замена дверей)</t>
  </si>
  <si>
    <t>ИНВ-05100094</t>
  </si>
  <si>
    <t>ТП-206/2 (ремонт кровли, ремонт стоит части, замена дверей)</t>
  </si>
  <si>
    <t>ИНВ-5100314</t>
  </si>
  <si>
    <t>ТП-207/2 (ремонт кровли)</t>
  </si>
  <si>
    <t>ИНВ-5100285</t>
  </si>
  <si>
    <t>ТП-207/3 (ремонт кровли)</t>
  </si>
  <si>
    <t>ИНВ-5100284</t>
  </si>
  <si>
    <t>ТП-211/1 (ремонт кровли)</t>
  </si>
  <si>
    <t>ИНВ-5100280</t>
  </si>
  <si>
    <t>ТП-219/1 (ремонт кровли)</t>
  </si>
  <si>
    <t>ИНВ-5100313</t>
  </si>
  <si>
    <t>ТП-219/3 (ремонт кровли)</t>
  </si>
  <si>
    <t>ИНВ-5100325</t>
  </si>
  <si>
    <t>2-х КЛ-0,4 кВ в одной траншее №17м2-1-1 и № 17м2-13-1от ТП-17м2 до ВУ-0,4 кВ здания хозяйственного корпуса АПНИ, г. Ангарск</t>
  </si>
  <si>
    <t>ИНВ-00000332</t>
  </si>
  <si>
    <t>5-ти КЛ-0,4 кВ (2 кабеля в одной траншее) №18м1-1-1 от ТП-18м1 ф.1 до ВУ-0,4 кВ (Р-1); №18м1-1-2 от ВУ-0,4 кВ (Р-1) до ВУ-0,4 кВ (Р-2); №18м1-8-1 от ТП-18м1 ф.8 до ВУ-0,4 кВ (Р-4); № 18м1-8-2 от ВУ-0,4 кВ (Р-4) до ВУ-0,4 кВ (Р-3); №18м1-8-3 от ВУ-0,4 кВ (Р-3) до ВУ-0,4 кВ (Р-2), ж.д.№ 10, 18 мкр-н г. Ангарск</t>
  </si>
  <si>
    <t>ИНВ-00000346</t>
  </si>
  <si>
    <t>ИН1-1220018</t>
  </si>
  <si>
    <t>ИН2-00000127</t>
  </si>
  <si>
    <t>5-ти КЛ-0,4 кВ №18-7-1 от ТП-18 ф.7 до ВУ-0,4 кВ ж.д.№14; №18-7-2 от ВУ-0,4 кВ ж.д.№14 до ВУ-0,4 кВ ж.д.№15; №18-7-3 от ВУ-0,4 кВ ж.д.№15 до ВУ-0,4 кВ ж.д.№16; № 18-7-4 от ВУ-0,4 кВ ж.д.№16 до ВУ-0,4 кВ ж.д.№18; №18-7-5 от ВУ-0,4 кВ ж.д.№16 до ВУ-0,4 кВ Д/с, 18 квартал, г. Ангарск</t>
  </si>
  <si>
    <t>ИН1-00000081</t>
  </si>
  <si>
    <t>8-и КЛ-0,4 кВ №21-5-1 от ТП-21 ф.5 до ВУ-0,4 кВ ж.д.№16; №21-5-2 от ВУ-0,4 кВ ж.д.№16 до ВУ-0,4 кВ ж.д.№18; №21-5-3 от ВУ-0,4 кВ ж.д.№18 до ВУ-0,4 кВ ж.д.№1; №21-5-4 от ВУ-0,4 кВ ж.д.№1 до ВУ-0,4 кВ ж.д.№2; №21-5-5 от ВУ-0,4 кВ ж.д.№2 до ВУ-0,4 кВ ж.д.№3; №21-5-7 от ВУ-0,4 кВ ж.д.№3 до ВУ-0,4 кВ ж.д.№5; №21-5-8 от ВУ-0,4 кВ ж.д.№5 до ВУ-0,4 кВ ж.д.№6; №21-5-9 от ВУ-0,4 кВ ж.д.№16 до ВУ-0,4 кВ ж.д.№17, 21 квартал, г. Ангарск</t>
  </si>
  <si>
    <t>ИНВ-00000084</t>
  </si>
  <si>
    <t>Ангарск, квартал 85</t>
  </si>
  <si>
    <t>ТП-85д (ремонт кровли, ремонт строительной части, замена дверей)</t>
  </si>
  <si>
    <t>ИНВ-05100123</t>
  </si>
  <si>
    <t>Ангарск, квартал 120</t>
  </si>
  <si>
    <t>ТП-19 (ремонт кровли, ремонт строительной части, замена дверей)</t>
  </si>
  <si>
    <t>ИНВ-05100045</t>
  </si>
  <si>
    <t>Ангарск, квартал 93</t>
  </si>
  <si>
    <t>ТП-3м-5 (ремонт кровли, ремонт строительной части, замена дверей)</t>
  </si>
  <si>
    <t>ИНВ-05100017</t>
  </si>
  <si>
    <t>ТП-3м-2 (ремонт кровли, ремонт строительной части, замена дверей)</t>
  </si>
  <si>
    <t>ИНВ-05100225</t>
  </si>
  <si>
    <t>Ангарск, микрорайон 11</t>
  </si>
  <si>
    <t>ТП-11м-1 (ремонт кровли, ремонт строительной части, замена дверей)</t>
  </si>
  <si>
    <t>ИНВ-05100147</t>
  </si>
  <si>
    <t>Ангарск, микрорайон 15</t>
  </si>
  <si>
    <t>ИНВ-05100168</t>
  </si>
  <si>
    <t>Ангарск, 207/210 кв-л</t>
  </si>
  <si>
    <t>ИНВ-5100286</t>
  </si>
  <si>
    <t>Ангарск, 211 кв-л</t>
  </si>
  <si>
    <t>ИНВ-5100279</t>
  </si>
  <si>
    <t>Ангарск, 219 кв-л</t>
  </si>
  <si>
    <t>ИНВ-5100319</t>
  </si>
  <si>
    <t xml:space="preserve">г. Усолье-Сибирское </t>
  </si>
  <si>
    <t>ТП-14 (ремонт кровли)</t>
  </si>
  <si>
    <t>ИНВ-У510007</t>
  </si>
  <si>
    <t>ТП-21 (ремонт кровли)</t>
  </si>
  <si>
    <t>ИНВ-У510014</t>
  </si>
  <si>
    <t>ТП-175 (ремонт кровли)</t>
  </si>
  <si>
    <t>ИНВ-У510115</t>
  </si>
  <si>
    <t>ТП-127 (ремонт кровли)</t>
  </si>
  <si>
    <t>ИНВ-У510084</t>
  </si>
  <si>
    <t>ТП-98 (ремонт кровли)</t>
  </si>
  <si>
    <t>ИНВ-У510058</t>
  </si>
  <si>
    <t>ТП-143 (ремонт кровли)</t>
  </si>
  <si>
    <t>ИНВ-У510095</t>
  </si>
  <si>
    <t>ТП-157 (ремонт кровли)</t>
  </si>
  <si>
    <t>ИНВ-У510103</t>
  </si>
  <si>
    <t>ТП-34 (ремонт кровли)</t>
  </si>
  <si>
    <t>ИНВ-У510025</t>
  </si>
  <si>
    <t>ТП-162 (ремонт кровли)</t>
  </si>
  <si>
    <t>ИНВ-У510108</t>
  </si>
  <si>
    <t>ТП-33 (ремонт кровли)</t>
  </si>
  <si>
    <t>ИНВ-У0000033</t>
  </si>
  <si>
    <t>г. Усолье-Сибирское</t>
  </si>
  <si>
    <t>КЛ-10 кВ п/с Тяговая №26 ЗРУ-10 кВ яч.5 – опора №1 ВЛ-10кВ Ф.№5</t>
  </si>
  <si>
    <t>ИНВ-У000711</t>
  </si>
  <si>
    <t>КЛ-10 кВ п/с Тяговая №26 ЗРУ-10 кВ яч.10</t>
  </si>
  <si>
    <t>КЛ-10 кВ п/с Тяговая №26 ЗРУ-10 кВ яч.12 - ТП-177 РУ-10 кВ яч.1</t>
  </si>
  <si>
    <t>КЛ-10 кВ п/с Тяговая №26 ЗРУ-10 кВ яч.17 – ТП-73Б РУ-6 кВ яч.5</t>
  </si>
  <si>
    <t>ИНВ-У000607</t>
  </si>
  <si>
    <t>ИНВ-У000602</t>
  </si>
  <si>
    <t>ИНВ-У000589</t>
  </si>
  <si>
    <t>ИНВ-У000594</t>
  </si>
  <si>
    <t>ИНВ-У000610</t>
  </si>
  <si>
    <t>ИНВ-У000581</t>
  </si>
  <si>
    <t>ИНВ-У000583</t>
  </si>
  <si>
    <t>КЛ-6 кВ от РП-1 ЗРУ-6 кВ яч.15 до ТП-42 РУ-6 кВ яч.5, РП-1 ЗРУ-6 кВ яч.24 – ТП-41 РУ-6 кВ яч.3 пр-т Комсомольский г. Усолье-Сибирское</t>
  </si>
  <si>
    <t>ИНВ-У000620</t>
  </si>
  <si>
    <t>ИНВ-У000636</t>
  </si>
  <si>
    <t>КЛ-10 кВ от ПС 35/10 кВ "Тайтурка" яч.11 п. Тайтурка Усольского района</t>
  </si>
  <si>
    <t>ИНВ-У1220035</t>
  </si>
  <si>
    <t>ИЭС</t>
  </si>
  <si>
    <t>ВЛ 6кВ "ПС Утулик, яч. 1 - ПП-1" (оп. №1 - оп. №21)</t>
  </si>
  <si>
    <t>ИНВ-С-0000065</t>
  </si>
  <si>
    <t>ВЛ-10кВ, КТПН-400/10/0,4кВ, р. п. Култук, пер. Железнодорожный.</t>
  </si>
  <si>
    <t>ИНВ-С-0000128</t>
  </si>
  <si>
    <t>КТПН-630/6/0,4кВ, г. Слюдянка, ул. Васильева.</t>
  </si>
  <si>
    <t>ИНВ-000528226</t>
  </si>
  <si>
    <t>Иркутский р-н.</t>
  </si>
  <si>
    <t>ВЛ-10кВ "ПС 110/10/6кВ "Ерши", яч. №7 - М. Падь". ВЛ-10кВ "ПС 35/10кВ М. Падь, яч. №10 - Новогрудинино, отпайка опора 92/93 - М. Падь".</t>
  </si>
  <si>
    <t>ИНВ-000080290</t>
  </si>
  <si>
    <t>Иркутский р-н,  п. Нижний Кочергат.</t>
  </si>
  <si>
    <t>ИНВ-000080262 ИНВ-000080263</t>
  </si>
  <si>
    <t>ВЛ-6кВ, КТПН-400/6/0,4, ВЛ-0,4кВ, ул. Красногвардейская, пер. Цветочный.</t>
  </si>
  <si>
    <t>ИНВ-С-0000065
ИНВ-С-0000064</t>
  </si>
  <si>
    <t>ВЛ-6кВ, КТПН-250/6/0,4, ВЛ-0,4кВ, ул. 40 лет Победы, ул. Садовая, пер. Октябрьский.</t>
  </si>
  <si>
    <t>КТПН-630кВА, ул. Зеленая, пер. Родниковый.</t>
  </si>
  <si>
    <t>ИНВ-С-0000139</t>
  </si>
  <si>
    <t>КТПН-630кВА, ул. Карьерная.</t>
  </si>
  <si>
    <t>КТПН-400кВА, ул. Болотная.</t>
  </si>
  <si>
    <t>КТПН-160кВА, ВЛ-0,4кВ по ул. Ленина.</t>
  </si>
  <si>
    <t>ИНВ-С-0000140</t>
  </si>
  <si>
    <t>ВЛ-10 кВ, п. Култук, ул. Горная.</t>
  </si>
  <si>
    <t>ИНВ-С-000128</t>
  </si>
  <si>
    <t>ВЛ-10кВ, КЛ-10кВ, ВЛ-0,4кВ, КТПН-630кВА/10/0,4кВ, р. п. Култук, ул. Молодежная.</t>
  </si>
  <si>
    <t>ИНВ-С-0000128
ИНВ-С-0000134</t>
  </si>
  <si>
    <t>НЭС</t>
  </si>
  <si>
    <t>г. Нижнеудинск</t>
  </si>
  <si>
    <t>КЛ-10 кВ ф. № 5</t>
  </si>
  <si>
    <t>ИНВ-30006</t>
  </si>
  <si>
    <t>КЛ-10 кВ ф. № 6</t>
  </si>
  <si>
    <t>ИНВ-с122003</t>
  </si>
  <si>
    <t>ИНВ-с122001</t>
  </si>
  <si>
    <t>КЛ-10 кВ ф. № Бк</t>
  </si>
  <si>
    <t>ИНВ-с122002</t>
  </si>
  <si>
    <t>г. Тулун</t>
  </si>
  <si>
    <t>КР ВЛ-6кВ ф. 14,15 ПС110/6 «НПС» г. Тулун</t>
  </si>
  <si>
    <t>ИНВ-Т0000002</t>
  </si>
  <si>
    <t>р.п. Куйтун</t>
  </si>
  <si>
    <t>ИНВ-Т0000184</t>
  </si>
  <si>
    <t>ВЛ 10кВ Ф-1 Горсеть</t>
  </si>
  <si>
    <t>ИНВ-Т0000182</t>
  </si>
  <si>
    <t>СЭС</t>
  </si>
  <si>
    <t>с. Зулумай</t>
  </si>
  <si>
    <t>ВЛ-10 кВ "Басалаевка - Зулумай"</t>
  </si>
  <si>
    <t>ИНВ-32024</t>
  </si>
  <si>
    <t>ВЛ-10 кВ "Басалаевка - Зулумай"1</t>
  </si>
  <si>
    <t>с. В.Щельбей</t>
  </si>
  <si>
    <t>ВЛ-10 кВ "Верхний Щельбей"</t>
  </si>
  <si>
    <t>ИНВ-32025</t>
  </si>
  <si>
    <t>Зиминский район</t>
  </si>
  <si>
    <t>ИНВ-32014-15</t>
  </si>
  <si>
    <t>п. Верх-Ока</t>
  </si>
  <si>
    <t>ВЛ-10 кВ «Осиповск - Верх-Ока»</t>
  </si>
  <si>
    <t>ИНВ-32023</t>
  </si>
  <si>
    <t>ВЛ-10 кВ «Осиповск - Верх-Ока»1</t>
  </si>
  <si>
    <t>г.Зима</t>
  </si>
  <si>
    <t>Подвеска второй цепи ВЛ-10кВ"РП-7-Старая Зима" оп.№1-оп.№25.</t>
  </si>
  <si>
    <t>ИНВ-З0000442</t>
  </si>
  <si>
    <t>п. Балаганск</t>
  </si>
  <si>
    <t>ВЛ-10 кВ «Балаганск- Маслозавод»</t>
  </si>
  <si>
    <t>ИНВ-З0000481</t>
  </si>
  <si>
    <t>ВЛ-10 кВ «Балаганск - Поселок»</t>
  </si>
  <si>
    <t>ИНВ-З0000486</t>
  </si>
  <si>
    <t>ВЛ-10 кВ «Фидер№5»</t>
  </si>
  <si>
    <t>ВЛ-10 кВ «Фидер№10»</t>
  </si>
  <si>
    <t>ИНВ-З0000443</t>
  </si>
  <si>
    <t>УОЭС</t>
  </si>
  <si>
    <t>п. Бугульдейка</t>
  </si>
  <si>
    <t>ВЛ-35 кВ "Косая Степь-Бугульдейка", опоры №№ 7-60</t>
  </si>
  <si>
    <t>ИНВ-85678637</t>
  </si>
  <si>
    <t>ВЛ-35 кВ "Косая Степь-Бугульдейка", опоры №№ 60-163</t>
  </si>
  <si>
    <t>ЧЭС</t>
  </si>
  <si>
    <t>с.Тальники, Черемховский район</t>
  </si>
  <si>
    <t>ИНВ- Ч00519453</t>
  </si>
  <si>
    <t>г.Свирск</t>
  </si>
  <si>
    <t>ИНВ-Ч0000593, ИНВ-Ч0000591, ИНВ-Ч00510789, ИНВ-Ч00510783</t>
  </si>
  <si>
    <t>ВЛ-0,4 кВ ф.№1,2,3 от КТП-611/2000м/,п.Тальники, Черемховский район</t>
  </si>
  <si>
    <t>ИНВ-Ч00519624</t>
  </si>
  <si>
    <t>г.Черемхово</t>
  </si>
  <si>
    <t>ИНВ-Ч0000527</t>
  </si>
  <si>
    <t>ИНВ-Ч0000358,  ИНВ-Ч0000486, ИНВ-Ч0000580</t>
  </si>
  <si>
    <t>п.Михайловка, Черемховский район</t>
  </si>
  <si>
    <t>ИНВ-Ч0000544</t>
  </si>
  <si>
    <t>п. Мегет</t>
  </si>
  <si>
    <t>УПП</t>
  </si>
  <si>
    <t>КТПН-250/10/0,4кВ, р. п. Култук, ул. Октябрьская.</t>
  </si>
  <si>
    <t>г. Слюдянка</t>
  </si>
  <si>
    <t>р.п. Култук</t>
  </si>
  <si>
    <t>п. Утулик.</t>
  </si>
  <si>
    <t>ТПП</t>
  </si>
  <si>
    <t xml:space="preserve">Отчет о проведении ремонтной программы электрических сетей и оборудования, выполняемой подрядным способом на 2023 год ОГУЭП "Облкоммунэнерго" 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</si>
  <si>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</si>
  <si>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</si>
  <si>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</si>
  <si>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</si>
  <si>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</si>
  <si>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</si>
  <si>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</si>
  <si>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</si>
  <si>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</si>
  <si>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</si>
  <si>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13</t>
  </si>
  <si>
    <t>14</t>
  </si>
  <si>
    <t>ВЛ-0,4кВ КТПН-702п ф-5</t>
  </si>
  <si>
    <t>ИН2-1120015</t>
  </si>
  <si>
    <t>ИН1-1110238</t>
  </si>
  <si>
    <t xml:space="preserve">ИНВ-000080262 </t>
  </si>
  <si>
    <t>п. Карымск</t>
  </si>
  <si>
    <t>ВЛ-0,4 кВ п. Карымск</t>
  </si>
  <si>
    <t>ИНВ-33002</t>
  </si>
  <si>
    <t>2-х КЛ-0,4 кВ №212-1-3-1 от ТП-212/1 ф.3 до ВУ-0,4 кВ (Р-2) ж.д.№ 6 и №212-2-6-1 от ТП-212/2 ф.6 до ВУ-0,4 кВ (Р-1) ж.д.№ 9, 212 кв-л, г. Ангарск</t>
  </si>
  <si>
    <t>КЛ-0,4 кВ №81-16-1 от ТП-81 ф.16 до ВУ-0,4 кВ ж.д.№ 2, 81 кв-л, г. Ангарск</t>
  </si>
  <si>
    <t>ВЛЗ-10кВ ф. "Мегет"</t>
  </si>
  <si>
    <t>РП-5 Т-1 ТДНС-16000/35/6 №131008, Т-2 ТДНС-16000/35/6 №133642</t>
  </si>
  <si>
    <t>ТП-15м-1 (ремонт кровли, ремонт строительной части, замена дверей)</t>
  </si>
  <si>
    <t>ТП-207/1 (ремонт кровли, ремонт строительной части, замена дверей)</t>
  </si>
  <si>
    <t>ТП-211/2 (ремонт кровли, ремонт строительной части, замена дверей)</t>
  </si>
  <si>
    <t>ТП-219/2 (ремонт кровли, ремонт строительной части, замена дверей)</t>
  </si>
  <si>
    <t>КЛ-0,4кВ от ТП-18 РУ-0,4кВ фмдер № 7 до ВРУ-0,4кВ жилого дома ул. Куйбышева 1 г. Усолье-Сибирское</t>
  </si>
  <si>
    <t>КЛ-0,4кВ от ТП-32 РУ-0,4кВ фмдер № 3 до ВРУ-0,4кВ жилого дома ул. Ленина 97 г. Усолье-Сибирское;</t>
  </si>
  <si>
    <t>КЛ-6 кВ от ТП-109 РУ-10 кВ яч.3 до ТП-136 ЗРУ-10 кВ яч.1, ул. Дзержинского г. Усолье-Сибирское</t>
  </si>
  <si>
    <t>КЛ-0,4 кВ от ТП-23 РУ-0,4 кВ фидер№1 до ВРУ-0,4 жилого дома ул. Серегина 23 г. Усолье-Сибирское</t>
  </si>
  <si>
    <t>КЛ-0,4 кВ от ТП-23 РУ-0,4 кВ фидер№1 до ВРУ-0,4 жилого дома ул. Серегина 39 г. Усолье-Сибирское</t>
  </si>
  <si>
    <t>КЛ-0,4 кВ от ТП-33 РУ-0,4 кВ фидер №9 до ВРУ-0,4 жилого дома ул. Стопани 55 г. Усолье-Сибирское</t>
  </si>
  <si>
    <t>КЛ-0,4 кВ от ТП-40 РУ-0,4 кВ фидер №5 до ВРУ-0,4 жилого дома ул. Ватутина 22,24 г. Усолье-Сибирское</t>
  </si>
  <si>
    <t>КЛ-6 кВ от ТП-1 РУ-6 кВ яч.3 до ТП-9 РУ-6 кВ яч.1 ул. Депутатская, ул. Карла Маркса г. Усолье-Сибирское</t>
  </si>
  <si>
    <t>КЛ-6 кВ от ТП-9 РУ-6 кВ яч.5 до ТП-152 РУ-6 кВ яч.2 ул. Депутатская, ул. Карла Маркса, ул. Орджоникидзе г. Усолье-Сибирское</t>
  </si>
  <si>
    <t>КЛ-6 кВ от ТП-39 РУ-6 кВ яч.1 до ТП-37 РУ-6 кВ яч.3 ул. Стопани, ул. Сеченова г. Усолье-Сибирское</t>
  </si>
  <si>
    <t>КЛ-6 кВ от ТП-40 РУ-6 кВ яч.3 до ТП-42 РУ-6 кВ яч.3 ул. Сеченова, ул. Ватутина г. Усолье-Сибирское</t>
  </si>
  <si>
    <t>КЛ-6 кВ от ТП-162 РУ-6 кВ яч.3 до ТП-163 РУ-6 кВ яч.3, ул. Энгельса, ул. Матросова г. Усолье-Сибирское</t>
  </si>
  <si>
    <t>КЛ-10 кВ ПС Вокзальная КРУН-10 кВ яч.30-ТП-107 ЗРУ-10 кВ яч.3 ул. Луначарского г. Усолье-Сибирское</t>
  </si>
  <si>
    <t>ВЛ-35 кв "ПС Туристская - Н. Кочергат" ВЛ-10 кв Н.Кочергат - М.Голоустное</t>
  </si>
  <si>
    <t>ВЛ-35 кв "ПС Туристская - Н. Кочергат" оп. 307, 311</t>
  </si>
  <si>
    <t>ВЛ-6кВ, ВЛ-0,4кВ, п. Утулик, ул. Садовая.</t>
  </si>
  <si>
    <t>ВЛ-6кВ, ВЛ-0,4 кВ, п. Утулик, ул. Трактовая</t>
  </si>
  <si>
    <t>КЛ-10 кВ ф. № 4</t>
  </si>
  <si>
    <t>КЛ-10 кВ ф. № Ак</t>
  </si>
  <si>
    <t>ВЛ 10кВ Ф-2 ЛПХ</t>
  </si>
  <si>
    <t>Участок ответвления ВЛ-35 кВ «Онот-Тальники» на ПС 35/10кВ «Тальники» от опоры №86 до опоры №135 включительно</t>
  </si>
  <si>
    <t>Участок ВЛ-6кВ фидер №2 ПС 110/35/6кВ «Свирск» (опоры №№1-36) с заменой головных КЛ-6кВ от ПС «Свирск до опоры №1 совместно с участком ВЛ-6кВ фидер №1 ПС 110/35/6кВ «Свирск» (опоры №№1-13) с заменой головных КЛ-6кВ от ПС «Свирск до опоры №1 .</t>
  </si>
  <si>
    <t>ВЛ-6 кВ фидер 3 ПС "ТЭЦ-12" г. Черемхово /8578м/ в пролётах опор №№58.11.1 - 58.11-58.13 -58.13.3, №№ 58.13 -58.25, №№ 79 - 79.1.14, №№79 -116</t>
  </si>
  <si>
    <t>ВЛ-6 кВ фидер 7 РП-95 с совместной подвеской ВЛ-0,4 кВ от ТП-76 ул. Краснопеева ( по опорам № 36.1-39 с дополнительной установкой опор №30, №31) и совместной подвеской ВЛ-0,4 кВ от ТП-37 пер. Голуметский, ( по опорам №42.1-45 с дополнительной установкой опор №45.1, №45.2, №45.3, № 2.5), г.Черемхово</t>
  </si>
  <si>
    <t>ВЛ-10 кВ фидер 10 ПС "Половина" п. Михайловка</t>
  </si>
  <si>
    <t>ВЛ-10 кВ "РП-7-РП-8" Левая цепь1</t>
  </si>
  <si>
    <t>ВЛ-10 кВ "РП-7-РП-8" Правая цепь1</t>
  </si>
  <si>
    <t>г. Иркутск</t>
  </si>
  <si>
    <t>Выправка опоры №2 ВЛ-10кВ «РП-85, яч. №4,  №14 - ТП-597», выполненной на базе стойки железобетонной центрифугированной СК-22, с заменой грунта в основании фундамента</t>
  </si>
  <si>
    <t>ИНВ-СО186834</t>
  </si>
  <si>
    <t>Итог</t>
  </si>
  <si>
    <t>ИНВ-5100276</t>
  </si>
  <si>
    <t>ТП-221/1  (ремонт кровли, ремонт строительной части, замена дверей)</t>
  </si>
  <si>
    <t xml:space="preserve"> г. Ангарск, квартал 221, строение 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</si>
</sst>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"/>
      <family val="1"/>
    </font>
    <font>
      <sz val="12"/>
      <color theme="1"/>
      <name val="Calibri"/>
      <family val="2"/>
      <charset val="204"/>
      <scheme val="minor"/>
    </font>
    <font>
      <sz val="12"/>
      <name val="Times"/>
      <family val="1"/>
    </font>
    <font>
      <sz val="12"/>
      <color theme="1"/>
      <name val="Time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</cellStyleXfs>
  <cellXfs count="53">
    <xf numFmtId="0" fontId="0" fillId="0" borderId="0" xfId="0"/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2" fontId="3" fillId="0" borderId="2" xfId="2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Fill="1"/>
    <xf numFmtId="49" fontId="13" fillId="0" borderId="2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right"/>
    </xf>
    <xf numFmtId="2" fontId="8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4" fillId="0" borderId="5" xfId="0" applyFont="1" applyFill="1" applyBorder="1"/>
    <xf numFmtId="2" fontId="14" fillId="0" borderId="5" xfId="0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right" vertical="center"/>
    </xf>
    <xf numFmtId="0" fontId="12" fillId="0" borderId="5" xfId="0" applyFont="1" applyFill="1" applyBorder="1"/>
    <xf numFmtId="1" fontId="3" fillId="0" borderId="6" xfId="0" applyNumberFormat="1" applyFont="1" applyFill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 shrinkToFit="1"/>
    </xf>
    <xf numFmtId="0" fontId="3" fillId="0" borderId="2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0" fontId="3" fillId="0" borderId="2" xfId="2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2"/>
    <cellStyle name="Обычный 8" xfId="3"/>
    <cellStyle name="Финансовый" xfId="1" builtinId="3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alignment horizontal="left" vertical="top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  <alignment horizontal="left" vertical="top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numFmt numFmtId="1" formatCode="0"/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</font>
      <numFmt numFmtId="1" formatCode="0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4:L118" totalsRowCount="1" headerRowDxfId="28" dataDxfId="26" totalsRowDxfId="24" headerRowBorderDxfId="27" tableBorderDxfId="25">
  <autoFilter ref="A4:L117"/>
  <tableColumns count="12">
    <tableColumn id="1" name="1" totalsRowLabel="Итог" dataDxfId="23" totalsRowDxfId="22"/>
    <tableColumn id="2" name="2" dataDxfId="21" totalsRowDxfId="20"/>
    <tableColumn id="3" name="3" dataDxfId="19" totalsRowDxfId="18"/>
    <tableColumn id="4" name="4" dataDxfId="17" totalsRowDxfId="16"/>
    <tableColumn id="5" name="5" totalsRowFunction="sum" dataDxfId="15" totalsRowDxfId="14"/>
    <tableColumn id="8" name="8" totalsRowFunction="sum" dataDxfId="13" totalsRowDxfId="12"/>
    <tableColumn id="9" name="9" totalsRowFunction="sum" dataDxfId="11" totalsRowDxfId="10"/>
    <tableColumn id="10" name="10" totalsRowFunction="sum" dataDxfId="9" totalsRowDxfId="8"/>
    <tableColumn id="11" name="11" totalsRowFunction="sum" dataDxfId="7" totalsRowDxfId="6"/>
    <tableColumn id="12" name="12" totalsRowFunction="sum" dataDxfId="5" totalsRowDxfId="4"/>
    <tableColumn id="13" name="13" totalsRowFunction="sum" dataDxfId="3" totalsRowDxfId="2"/>
    <tableColumn id="14" name="14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5"/>
  <sheetViews>
    <sheetView showZeros="0" tabSelected="1" zoomScale="55" zoomScaleNormal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R122" sqref="R122"/>
    </sheetView>
  </sheetViews>
  <sheetFormatPr defaultRowHeight="14.4" x14ac:dyDescent="0.3"/>
  <cols>
    <col min="1" max="1" width="9.21875" customWidth="1"/>
    <col min="2" max="2" width="10.6640625" customWidth="1"/>
    <col min="3" max="3" width="19" customWidth="1"/>
    <col min="4" max="4" width="87.5546875" style="49" bestFit="1" customWidth="1"/>
    <col min="5" max="5" width="19.109375" bestFit="1" customWidth="1"/>
    <col min="6" max="6" width="9.5546875" customWidth="1"/>
    <col min="7" max="7" width="12.33203125" customWidth="1"/>
    <col min="8" max="8" width="16" bestFit="1" customWidth="1"/>
    <col min="9" max="9" width="12.88671875" bestFit="1" customWidth="1"/>
    <col min="10" max="10" width="16.33203125" bestFit="1" customWidth="1"/>
    <col min="11" max="11" width="12.88671875" bestFit="1" customWidth="1"/>
    <col min="12" max="12" width="16.88671875" bestFit="1" customWidth="1"/>
    <col min="13" max="13" width="9.109375" customWidth="1"/>
  </cols>
  <sheetData>
    <row r="1" spans="1:12" ht="17.399999999999999" x14ac:dyDescent="0.3">
      <c r="A1" s="50" t="s">
        <v>212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 customHeight="1" x14ac:dyDescent="0.3">
      <c r="A2" s="51" t="s">
        <v>0</v>
      </c>
      <c r="B2" s="51" t="s">
        <v>1</v>
      </c>
      <c r="C2" s="51" t="s">
        <v>2</v>
      </c>
      <c r="D2" s="52" t="s">
        <v>3</v>
      </c>
      <c r="E2" s="51" t="s">
        <v>4</v>
      </c>
      <c r="F2" s="51" t="s">
        <v>5</v>
      </c>
      <c r="G2" s="51"/>
      <c r="H2" s="51"/>
      <c r="I2" s="51"/>
      <c r="J2" s="51"/>
      <c r="K2" s="51"/>
      <c r="L2" s="51"/>
    </row>
    <row r="3" spans="1:12" ht="31.2" x14ac:dyDescent="0.3">
      <c r="A3" s="51"/>
      <c r="B3" s="51"/>
      <c r="C3" s="51"/>
      <c r="D3" s="52"/>
      <c r="E3" s="51"/>
      <c r="F3" s="27" t="s">
        <v>6</v>
      </c>
      <c r="G3" s="27" t="s">
        <v>7</v>
      </c>
      <c r="H3" s="27" t="s">
        <v>8</v>
      </c>
      <c r="I3" s="27" t="s">
        <v>9</v>
      </c>
      <c r="J3" s="25" t="s">
        <v>10</v>
      </c>
      <c r="K3" s="27" t="s">
        <v>11</v>
      </c>
      <c r="L3" s="26" t="s">
        <v>12</v>
      </c>
    </row>
    <row r="4" spans="1:12" ht="15.6" x14ac:dyDescent="0.3">
      <c r="A4" s="21" t="s">
        <v>213</v>
      </c>
      <c r="B4" s="21" t="s">
        <v>214</v>
      </c>
      <c r="C4" s="21" t="s">
        <v>215</v>
      </c>
      <c r="D4" s="38" t="s">
        <v>216</v>
      </c>
      <c r="E4" s="21" t="s">
        <v>217</v>
      </c>
      <c r="F4" s="21" t="s">
        <v>218</v>
      </c>
      <c r="G4" s="21" t="s">
        <v>219</v>
      </c>
      <c r="H4" s="21" t="s">
        <v>220</v>
      </c>
      <c r="I4" s="21" t="s">
        <v>221</v>
      </c>
      <c r="J4" s="21" t="s">
        <v>222</v>
      </c>
      <c r="K4" s="21" t="s">
        <v>223</v>
      </c>
      <c r="L4" s="21" t="s">
        <v>224</v>
      </c>
    </row>
    <row r="5" spans="1:12" ht="43.2" customHeight="1" x14ac:dyDescent="0.3">
      <c r="A5" s="1">
        <v>1</v>
      </c>
      <c r="B5" s="1" t="s">
        <v>13</v>
      </c>
      <c r="C5" s="1" t="s">
        <v>14</v>
      </c>
      <c r="D5" s="39" t="s">
        <v>15</v>
      </c>
      <c r="E5" s="1" t="s">
        <v>16</v>
      </c>
      <c r="F5" s="1"/>
      <c r="G5" s="1"/>
      <c r="H5" s="1"/>
      <c r="I5" s="1"/>
      <c r="J5" s="1"/>
      <c r="K5" s="1"/>
      <c r="L5" s="1">
        <v>1</v>
      </c>
    </row>
    <row r="6" spans="1:12" ht="43.2" customHeight="1" x14ac:dyDescent="0.3">
      <c r="A6" s="1">
        <f>IF(B6&lt;&gt;"",ROW(A6)-4,"")</f>
        <v>2</v>
      </c>
      <c r="B6" s="1" t="s">
        <v>13</v>
      </c>
      <c r="C6" s="1" t="s">
        <v>14</v>
      </c>
      <c r="D6" s="39" t="s">
        <v>17</v>
      </c>
      <c r="E6" s="1" t="s">
        <v>18</v>
      </c>
      <c r="F6" s="1"/>
      <c r="G6" s="1"/>
      <c r="H6" s="1"/>
      <c r="I6" s="1"/>
      <c r="J6" s="1"/>
      <c r="K6" s="1"/>
      <c r="L6" s="1">
        <v>1</v>
      </c>
    </row>
    <row r="7" spans="1:12" ht="43.2" customHeight="1" x14ac:dyDescent="0.3">
      <c r="A7" s="1">
        <f t="shared" ref="A7:A70" si="0">IF(B7&lt;&gt;"",ROW(A7)-4,"")</f>
        <v>3</v>
      </c>
      <c r="B7" s="1" t="s">
        <v>13</v>
      </c>
      <c r="C7" s="1" t="s">
        <v>14</v>
      </c>
      <c r="D7" s="39" t="s">
        <v>19</v>
      </c>
      <c r="E7" s="1" t="s">
        <v>20</v>
      </c>
      <c r="F7" s="1"/>
      <c r="G7" s="1"/>
      <c r="H7" s="1"/>
      <c r="I7" s="1"/>
      <c r="J7" s="1"/>
      <c r="K7" s="1"/>
      <c r="L7" s="1">
        <v>1</v>
      </c>
    </row>
    <row r="8" spans="1:12" ht="43.2" customHeight="1" x14ac:dyDescent="0.3">
      <c r="A8" s="1">
        <f t="shared" si="0"/>
        <v>4</v>
      </c>
      <c r="B8" s="1" t="s">
        <v>13</v>
      </c>
      <c r="C8" s="1" t="s">
        <v>14</v>
      </c>
      <c r="D8" s="39" t="s">
        <v>21</v>
      </c>
      <c r="E8" s="1" t="s">
        <v>22</v>
      </c>
      <c r="F8" s="1"/>
      <c r="G8" s="1"/>
      <c r="H8" s="1"/>
      <c r="I8" s="1"/>
      <c r="J8" s="1"/>
      <c r="K8" s="1"/>
      <c r="L8" s="1">
        <v>1</v>
      </c>
    </row>
    <row r="9" spans="1:12" ht="43.2" customHeight="1" x14ac:dyDescent="0.3">
      <c r="A9" s="1">
        <f t="shared" si="0"/>
        <v>5</v>
      </c>
      <c r="B9" s="1" t="s">
        <v>13</v>
      </c>
      <c r="C9" s="1" t="s">
        <v>14</v>
      </c>
      <c r="D9" s="39" t="s">
        <v>23</v>
      </c>
      <c r="E9" s="1" t="s">
        <v>24</v>
      </c>
      <c r="F9" s="1"/>
      <c r="G9" s="1"/>
      <c r="H9" s="1"/>
      <c r="I9" s="1"/>
      <c r="J9" s="1"/>
      <c r="K9" s="1"/>
      <c r="L9" s="1">
        <v>1</v>
      </c>
    </row>
    <row r="10" spans="1:12" ht="43.2" customHeight="1" x14ac:dyDescent="0.3">
      <c r="A10" s="1">
        <f t="shared" si="0"/>
        <v>6</v>
      </c>
      <c r="B10" s="1" t="s">
        <v>13</v>
      </c>
      <c r="C10" s="1" t="s">
        <v>14</v>
      </c>
      <c r="D10" s="39" t="s">
        <v>25</v>
      </c>
      <c r="E10" s="1" t="s">
        <v>26</v>
      </c>
      <c r="F10" s="1"/>
      <c r="G10" s="1"/>
      <c r="H10" s="1"/>
      <c r="I10" s="1"/>
      <c r="J10" s="1"/>
      <c r="K10" s="1"/>
      <c r="L10" s="1">
        <v>1</v>
      </c>
    </row>
    <row r="11" spans="1:12" ht="43.2" customHeight="1" x14ac:dyDescent="0.3">
      <c r="A11" s="1">
        <f t="shared" si="0"/>
        <v>7</v>
      </c>
      <c r="B11" s="1" t="s">
        <v>13</v>
      </c>
      <c r="C11" s="1" t="s">
        <v>14</v>
      </c>
      <c r="D11" s="39" t="s">
        <v>27</v>
      </c>
      <c r="E11" s="1" t="s">
        <v>28</v>
      </c>
      <c r="F11" s="1"/>
      <c r="G11" s="1"/>
      <c r="H11" s="1"/>
      <c r="I11" s="1"/>
      <c r="J11" s="1"/>
      <c r="K11" s="1"/>
      <c r="L11" s="1">
        <v>1</v>
      </c>
    </row>
    <row r="12" spans="1:12" ht="43.2" customHeight="1" x14ac:dyDescent="0.3">
      <c r="A12" s="1">
        <f t="shared" si="0"/>
        <v>8</v>
      </c>
      <c r="B12" s="1" t="s">
        <v>13</v>
      </c>
      <c r="C12" s="1" t="s">
        <v>14</v>
      </c>
      <c r="D12" s="39" t="s">
        <v>29</v>
      </c>
      <c r="E12" s="1" t="s">
        <v>30</v>
      </c>
      <c r="F12" s="1"/>
      <c r="G12" s="1"/>
      <c r="H12" s="1"/>
      <c r="I12" s="1"/>
      <c r="J12" s="1"/>
      <c r="K12" s="1"/>
      <c r="L12" s="1">
        <v>1</v>
      </c>
    </row>
    <row r="13" spans="1:12" ht="43.2" customHeight="1" x14ac:dyDescent="0.3">
      <c r="A13" s="1">
        <f t="shared" si="0"/>
        <v>9</v>
      </c>
      <c r="B13" s="1" t="s">
        <v>13</v>
      </c>
      <c r="C13" s="1" t="s">
        <v>14</v>
      </c>
      <c r="D13" s="39" t="s">
        <v>31</v>
      </c>
      <c r="E13" s="1" t="s">
        <v>32</v>
      </c>
      <c r="F13" s="1"/>
      <c r="G13" s="1"/>
      <c r="H13" s="1"/>
      <c r="I13" s="1"/>
      <c r="J13" s="1"/>
      <c r="K13" s="1"/>
      <c r="L13" s="1">
        <v>1</v>
      </c>
    </row>
    <row r="14" spans="1:12" ht="43.2" customHeight="1" x14ac:dyDescent="0.3">
      <c r="A14" s="1">
        <f t="shared" si="0"/>
        <v>10</v>
      </c>
      <c r="B14" s="1" t="s">
        <v>13</v>
      </c>
      <c r="C14" s="1" t="s">
        <v>14</v>
      </c>
      <c r="D14" s="39" t="s">
        <v>33</v>
      </c>
      <c r="E14" s="1" t="s">
        <v>34</v>
      </c>
      <c r="F14" s="1"/>
      <c r="G14" s="1"/>
      <c r="H14" s="1"/>
      <c r="I14" s="1"/>
      <c r="J14" s="1"/>
      <c r="K14" s="1"/>
      <c r="L14" s="1">
        <v>1</v>
      </c>
    </row>
    <row r="15" spans="1:12" ht="43.2" customHeight="1" x14ac:dyDescent="0.3">
      <c r="A15" s="1">
        <f t="shared" si="0"/>
        <v>11</v>
      </c>
      <c r="B15" s="1" t="s">
        <v>13</v>
      </c>
      <c r="C15" s="1" t="s">
        <v>14</v>
      </c>
      <c r="D15" s="39" t="s">
        <v>35</v>
      </c>
      <c r="E15" s="1" t="s">
        <v>36</v>
      </c>
      <c r="F15" s="1"/>
      <c r="G15" s="1"/>
      <c r="H15" s="1"/>
      <c r="I15" s="1"/>
      <c r="J15" s="1"/>
      <c r="K15" s="1"/>
      <c r="L15" s="1">
        <v>1</v>
      </c>
    </row>
    <row r="16" spans="1:12" ht="43.2" customHeight="1" x14ac:dyDescent="0.3">
      <c r="A16" s="1">
        <f t="shared" si="0"/>
        <v>12</v>
      </c>
      <c r="B16" s="1" t="s">
        <v>13</v>
      </c>
      <c r="C16" s="1" t="s">
        <v>14</v>
      </c>
      <c r="D16" s="39" t="s">
        <v>37</v>
      </c>
      <c r="E16" s="1" t="s">
        <v>38</v>
      </c>
      <c r="F16" s="1"/>
      <c r="G16" s="1"/>
      <c r="H16" s="1"/>
      <c r="I16" s="1"/>
      <c r="J16" s="1"/>
      <c r="K16" s="1"/>
      <c r="L16" s="1">
        <v>1</v>
      </c>
    </row>
    <row r="17" spans="1:12" ht="43.2" customHeight="1" x14ac:dyDescent="0.3">
      <c r="A17" s="1">
        <f t="shared" si="0"/>
        <v>13</v>
      </c>
      <c r="B17" s="1" t="s">
        <v>13</v>
      </c>
      <c r="C17" s="1" t="s">
        <v>14</v>
      </c>
      <c r="D17" s="39" t="s">
        <v>39</v>
      </c>
      <c r="E17" s="1" t="s">
        <v>40</v>
      </c>
      <c r="F17" s="1"/>
      <c r="G17" s="1"/>
      <c r="H17" s="1"/>
      <c r="I17" s="1"/>
      <c r="J17" s="1"/>
      <c r="K17" s="1"/>
      <c r="L17" s="1">
        <v>1</v>
      </c>
    </row>
    <row r="18" spans="1:12" ht="43.2" customHeight="1" x14ac:dyDescent="0.3">
      <c r="A18" s="1">
        <f t="shared" si="0"/>
        <v>14</v>
      </c>
      <c r="B18" s="1" t="s">
        <v>13</v>
      </c>
      <c r="C18" s="1" t="s">
        <v>14</v>
      </c>
      <c r="D18" s="39" t="s">
        <v>41</v>
      </c>
      <c r="E18" s="1" t="s">
        <v>42</v>
      </c>
      <c r="F18" s="1"/>
      <c r="G18" s="1"/>
      <c r="H18" s="1"/>
      <c r="I18" s="1"/>
      <c r="J18" s="1"/>
      <c r="K18" s="1"/>
      <c r="L18" s="1">
        <v>1</v>
      </c>
    </row>
    <row r="19" spans="1:12" ht="43.2" customHeight="1" x14ac:dyDescent="0.3">
      <c r="A19" s="1">
        <f t="shared" si="0"/>
        <v>15</v>
      </c>
      <c r="B19" s="1" t="s">
        <v>13</v>
      </c>
      <c r="C19" s="1" t="s">
        <v>14</v>
      </c>
      <c r="D19" s="39" t="s">
        <v>43</v>
      </c>
      <c r="E19" s="1" t="s">
        <v>44</v>
      </c>
      <c r="F19" s="1"/>
      <c r="G19" s="1"/>
      <c r="H19" s="1"/>
      <c r="I19" s="1"/>
      <c r="J19" s="1"/>
      <c r="K19" s="1"/>
      <c r="L19" s="1">
        <v>1</v>
      </c>
    </row>
    <row r="20" spans="1:12" ht="43.2" customHeight="1" x14ac:dyDescent="0.3">
      <c r="A20" s="1">
        <f t="shared" si="0"/>
        <v>16</v>
      </c>
      <c r="B20" s="1" t="s">
        <v>13</v>
      </c>
      <c r="C20" s="1" t="s">
        <v>14</v>
      </c>
      <c r="D20" s="39" t="s">
        <v>45</v>
      </c>
      <c r="E20" s="1" t="s">
        <v>46</v>
      </c>
      <c r="F20" s="1"/>
      <c r="G20" s="1"/>
      <c r="H20" s="1"/>
      <c r="I20" s="1"/>
      <c r="J20" s="1"/>
      <c r="K20" s="1"/>
      <c r="L20" s="1">
        <v>1</v>
      </c>
    </row>
    <row r="21" spans="1:12" ht="43.2" customHeight="1" x14ac:dyDescent="0.3">
      <c r="A21" s="1">
        <f t="shared" si="0"/>
        <v>17</v>
      </c>
      <c r="B21" s="1" t="s">
        <v>13</v>
      </c>
      <c r="C21" s="1" t="s">
        <v>14</v>
      </c>
      <c r="D21" s="39" t="s">
        <v>47</v>
      </c>
      <c r="E21" s="1" t="s">
        <v>48</v>
      </c>
      <c r="F21" s="1"/>
      <c r="G21" s="1"/>
      <c r="H21" s="1"/>
      <c r="I21" s="1"/>
      <c r="J21" s="1"/>
      <c r="K21" s="1"/>
      <c r="L21" s="1">
        <v>1</v>
      </c>
    </row>
    <row r="22" spans="1:12" ht="43.2" customHeight="1" x14ac:dyDescent="0.3">
      <c r="A22" s="1">
        <f t="shared" si="0"/>
        <v>18</v>
      </c>
      <c r="B22" s="1" t="s">
        <v>13</v>
      </c>
      <c r="C22" s="1" t="s">
        <v>14</v>
      </c>
      <c r="D22" s="39" t="s">
        <v>49</v>
      </c>
      <c r="E22" s="1" t="s">
        <v>50</v>
      </c>
      <c r="F22" s="1"/>
      <c r="G22" s="1"/>
      <c r="H22" s="1"/>
      <c r="I22" s="1"/>
      <c r="J22" s="1"/>
      <c r="K22" s="1"/>
      <c r="L22" s="1">
        <v>1</v>
      </c>
    </row>
    <row r="23" spans="1:12" ht="43.2" customHeight="1" x14ac:dyDescent="0.3">
      <c r="A23" s="1">
        <f t="shared" si="0"/>
        <v>19</v>
      </c>
      <c r="B23" s="1" t="s">
        <v>13</v>
      </c>
      <c r="C23" s="1" t="s">
        <v>14</v>
      </c>
      <c r="D23" s="39" t="s">
        <v>51</v>
      </c>
      <c r="E23" s="1" t="s">
        <v>52</v>
      </c>
      <c r="F23" s="1"/>
      <c r="G23" s="1"/>
      <c r="H23" s="1"/>
      <c r="I23" s="1"/>
      <c r="J23" s="1"/>
      <c r="K23" s="6">
        <v>0.22</v>
      </c>
      <c r="L23" s="1"/>
    </row>
    <row r="24" spans="1:12" ht="62.4" x14ac:dyDescent="0.3">
      <c r="A24" s="1">
        <f t="shared" si="0"/>
        <v>20</v>
      </c>
      <c r="B24" s="1" t="s">
        <v>13</v>
      </c>
      <c r="C24" s="1" t="s">
        <v>14</v>
      </c>
      <c r="D24" s="39" t="s">
        <v>53</v>
      </c>
      <c r="E24" s="1" t="s">
        <v>54</v>
      </c>
      <c r="F24" s="1"/>
      <c r="G24" s="1"/>
      <c r="H24" s="1"/>
      <c r="I24" s="1"/>
      <c r="J24" s="1"/>
      <c r="K24" s="6">
        <v>0.63600000000000001</v>
      </c>
      <c r="L24" s="1"/>
    </row>
    <row r="25" spans="1:12" ht="43.2" customHeight="1" x14ac:dyDescent="0.3">
      <c r="A25" s="1">
        <f t="shared" si="0"/>
        <v>21</v>
      </c>
      <c r="B25" s="1" t="s">
        <v>13</v>
      </c>
      <c r="C25" s="1" t="s">
        <v>14</v>
      </c>
      <c r="D25" s="39" t="s">
        <v>232</v>
      </c>
      <c r="E25" s="1" t="s">
        <v>55</v>
      </c>
      <c r="F25" s="1"/>
      <c r="G25" s="1"/>
      <c r="H25" s="1"/>
      <c r="I25" s="1"/>
      <c r="J25" s="1"/>
      <c r="K25" s="6">
        <v>0.20499999999999999</v>
      </c>
      <c r="L25" s="1"/>
    </row>
    <row r="26" spans="1:12" ht="43.2" customHeight="1" x14ac:dyDescent="0.3">
      <c r="A26" s="1">
        <f t="shared" si="0"/>
        <v>22</v>
      </c>
      <c r="B26" s="1" t="s">
        <v>13</v>
      </c>
      <c r="C26" s="1" t="s">
        <v>14</v>
      </c>
      <c r="D26" s="39" t="s">
        <v>233</v>
      </c>
      <c r="E26" s="1" t="s">
        <v>56</v>
      </c>
      <c r="F26" s="1"/>
      <c r="G26" s="1"/>
      <c r="H26" s="1"/>
      <c r="I26" s="1"/>
      <c r="J26" s="1"/>
      <c r="K26" s="6">
        <v>0.2</v>
      </c>
      <c r="L26" s="1"/>
    </row>
    <row r="27" spans="1:12" ht="62.4" x14ac:dyDescent="0.3">
      <c r="A27" s="1">
        <f t="shared" si="0"/>
        <v>23</v>
      </c>
      <c r="B27" s="1" t="s">
        <v>13</v>
      </c>
      <c r="C27" s="1" t="s">
        <v>14</v>
      </c>
      <c r="D27" s="39" t="s">
        <v>57</v>
      </c>
      <c r="E27" s="1" t="s">
        <v>58</v>
      </c>
      <c r="F27" s="1"/>
      <c r="G27" s="1"/>
      <c r="H27" s="1"/>
      <c r="I27" s="1"/>
      <c r="J27" s="1"/>
      <c r="K27" s="6">
        <v>0.3</v>
      </c>
      <c r="L27" s="1"/>
    </row>
    <row r="28" spans="1:12" ht="93.6" x14ac:dyDescent="0.3">
      <c r="A28" s="1">
        <f t="shared" si="0"/>
        <v>24</v>
      </c>
      <c r="B28" s="1" t="s">
        <v>13</v>
      </c>
      <c r="C28" s="1" t="s">
        <v>14</v>
      </c>
      <c r="D28" s="39" t="s">
        <v>59</v>
      </c>
      <c r="E28" s="1" t="s">
        <v>60</v>
      </c>
      <c r="F28" s="1"/>
      <c r="G28" s="1"/>
      <c r="H28" s="1"/>
      <c r="I28" s="1"/>
      <c r="J28" s="1"/>
      <c r="K28" s="6">
        <v>0.39100000000000001</v>
      </c>
      <c r="L28" s="1"/>
    </row>
    <row r="29" spans="1:12" ht="43.2" customHeight="1" x14ac:dyDescent="0.3">
      <c r="A29" s="1">
        <f t="shared" si="0"/>
        <v>25</v>
      </c>
      <c r="B29" s="13" t="s">
        <v>13</v>
      </c>
      <c r="C29" s="11" t="s">
        <v>205</v>
      </c>
      <c r="D29" s="40" t="s">
        <v>225</v>
      </c>
      <c r="E29" s="3" t="s">
        <v>227</v>
      </c>
      <c r="F29" s="3"/>
      <c r="G29" s="11"/>
      <c r="H29" s="11"/>
      <c r="I29" s="11">
        <v>0.433</v>
      </c>
      <c r="J29" s="3"/>
      <c r="K29" s="3"/>
      <c r="L29" s="3"/>
    </row>
    <row r="30" spans="1:12" ht="43.2" customHeight="1" x14ac:dyDescent="0.3">
      <c r="A30" s="1">
        <f t="shared" si="0"/>
        <v>26</v>
      </c>
      <c r="B30" s="13" t="s">
        <v>13</v>
      </c>
      <c r="C30" s="11" t="s">
        <v>205</v>
      </c>
      <c r="D30" s="40" t="s">
        <v>234</v>
      </c>
      <c r="E30" s="3" t="s">
        <v>226</v>
      </c>
      <c r="F30" s="3"/>
      <c r="G30" s="11"/>
      <c r="H30" s="11">
        <v>0.5</v>
      </c>
      <c r="I30" s="11"/>
      <c r="J30" s="3"/>
      <c r="K30" s="3"/>
      <c r="L30" s="3"/>
    </row>
    <row r="31" spans="1:12" s="23" customFormat="1" ht="43.2" customHeight="1" x14ac:dyDescent="0.3">
      <c r="A31" s="1">
        <f t="shared" si="0"/>
        <v>27</v>
      </c>
      <c r="B31" s="3" t="s">
        <v>13</v>
      </c>
      <c r="C31" s="3" t="s">
        <v>14</v>
      </c>
      <c r="D31" s="41" t="s">
        <v>235</v>
      </c>
      <c r="E31" s="8"/>
      <c r="F31" s="8"/>
      <c r="G31" s="8"/>
      <c r="H31" s="8"/>
      <c r="I31" s="8"/>
      <c r="J31" s="8"/>
      <c r="K31" s="8"/>
      <c r="L31" s="8"/>
    </row>
    <row r="32" spans="1:12" ht="43.2" customHeight="1" x14ac:dyDescent="0.3">
      <c r="A32" s="1">
        <f t="shared" si="0"/>
        <v>28</v>
      </c>
      <c r="B32" s="2" t="s">
        <v>13</v>
      </c>
      <c r="C32" s="3" t="s">
        <v>61</v>
      </c>
      <c r="D32" s="42" t="s">
        <v>62</v>
      </c>
      <c r="E32" s="12" t="s">
        <v>63</v>
      </c>
      <c r="F32" s="2"/>
      <c r="G32" s="2"/>
      <c r="H32" s="2"/>
      <c r="I32" s="5"/>
      <c r="J32" s="2"/>
      <c r="K32" s="7"/>
      <c r="L32" s="3">
        <v>1</v>
      </c>
    </row>
    <row r="33" spans="1:12" ht="43.2" customHeight="1" x14ac:dyDescent="0.3">
      <c r="A33" s="1">
        <f t="shared" si="0"/>
        <v>29</v>
      </c>
      <c r="B33" s="2" t="s">
        <v>13</v>
      </c>
      <c r="C33" s="3" t="s">
        <v>64</v>
      </c>
      <c r="D33" s="42" t="s">
        <v>65</v>
      </c>
      <c r="E33" s="12" t="s">
        <v>66</v>
      </c>
      <c r="F33" s="2"/>
      <c r="G33" s="2"/>
      <c r="H33" s="2"/>
      <c r="I33" s="5"/>
      <c r="J33" s="2"/>
      <c r="K33" s="7"/>
      <c r="L33" s="3">
        <v>1</v>
      </c>
    </row>
    <row r="34" spans="1:12" ht="43.2" customHeight="1" x14ac:dyDescent="0.3">
      <c r="A34" s="1">
        <f t="shared" si="0"/>
        <v>30</v>
      </c>
      <c r="B34" s="2" t="s">
        <v>13</v>
      </c>
      <c r="C34" s="3" t="s">
        <v>67</v>
      </c>
      <c r="D34" s="42" t="s">
        <v>68</v>
      </c>
      <c r="E34" s="12" t="s">
        <v>69</v>
      </c>
      <c r="F34" s="2"/>
      <c r="G34" s="2"/>
      <c r="H34" s="2"/>
      <c r="I34" s="5"/>
      <c r="J34" s="2"/>
      <c r="K34" s="7"/>
      <c r="L34" s="3">
        <v>1</v>
      </c>
    </row>
    <row r="35" spans="1:12" ht="43.2" customHeight="1" x14ac:dyDescent="0.3">
      <c r="A35" s="1">
        <f t="shared" si="0"/>
        <v>31</v>
      </c>
      <c r="B35" s="2" t="s">
        <v>13</v>
      </c>
      <c r="C35" s="3" t="s">
        <v>67</v>
      </c>
      <c r="D35" s="42" t="s">
        <v>70</v>
      </c>
      <c r="E35" s="12" t="s">
        <v>71</v>
      </c>
      <c r="F35" s="2"/>
      <c r="G35" s="2"/>
      <c r="H35" s="2"/>
      <c r="I35" s="5"/>
      <c r="J35" s="2"/>
      <c r="K35" s="7"/>
      <c r="L35" s="3">
        <v>1</v>
      </c>
    </row>
    <row r="36" spans="1:12" ht="43.2" customHeight="1" x14ac:dyDescent="0.3">
      <c r="A36" s="1">
        <f t="shared" si="0"/>
        <v>32</v>
      </c>
      <c r="B36" s="2" t="s">
        <v>13</v>
      </c>
      <c r="C36" s="3" t="s">
        <v>72</v>
      </c>
      <c r="D36" s="42" t="s">
        <v>73</v>
      </c>
      <c r="E36" s="12" t="s">
        <v>74</v>
      </c>
      <c r="F36" s="2"/>
      <c r="G36" s="2"/>
      <c r="H36" s="2"/>
      <c r="I36" s="5"/>
      <c r="J36" s="2"/>
      <c r="K36" s="7"/>
      <c r="L36" s="3">
        <v>1</v>
      </c>
    </row>
    <row r="37" spans="1:12" ht="43.2" customHeight="1" x14ac:dyDescent="0.3">
      <c r="A37" s="1">
        <f t="shared" si="0"/>
        <v>33</v>
      </c>
      <c r="B37" s="2" t="s">
        <v>13</v>
      </c>
      <c r="C37" s="3" t="s">
        <v>75</v>
      </c>
      <c r="D37" s="42" t="s">
        <v>236</v>
      </c>
      <c r="E37" s="12" t="s">
        <v>76</v>
      </c>
      <c r="F37" s="2"/>
      <c r="G37" s="2"/>
      <c r="H37" s="2"/>
      <c r="I37" s="5"/>
      <c r="J37" s="2"/>
      <c r="K37" s="7"/>
      <c r="L37" s="3">
        <v>1</v>
      </c>
    </row>
    <row r="38" spans="1:12" ht="43.2" customHeight="1" x14ac:dyDescent="0.3">
      <c r="A38" s="1">
        <f t="shared" si="0"/>
        <v>34</v>
      </c>
      <c r="B38" s="3" t="s">
        <v>13</v>
      </c>
      <c r="C38" s="3" t="s">
        <v>77</v>
      </c>
      <c r="D38" s="42" t="s">
        <v>237</v>
      </c>
      <c r="E38" s="11" t="s">
        <v>78</v>
      </c>
      <c r="F38" s="2"/>
      <c r="G38" s="2"/>
      <c r="H38" s="2"/>
      <c r="I38" s="5"/>
      <c r="J38" s="2"/>
      <c r="K38" s="7"/>
      <c r="L38" s="3">
        <v>1</v>
      </c>
    </row>
    <row r="39" spans="1:12" ht="43.2" customHeight="1" x14ac:dyDescent="0.3">
      <c r="A39" s="1">
        <f t="shared" si="0"/>
        <v>35</v>
      </c>
      <c r="B39" s="34" t="s">
        <v>13</v>
      </c>
      <c r="C39" s="22" t="s">
        <v>79</v>
      </c>
      <c r="D39" s="43" t="s">
        <v>238</v>
      </c>
      <c r="E39" s="24" t="s">
        <v>80</v>
      </c>
      <c r="F39" s="2"/>
      <c r="G39" s="2"/>
      <c r="H39" s="2"/>
      <c r="I39" s="5"/>
      <c r="J39" s="2"/>
      <c r="K39" s="7"/>
      <c r="L39" s="3">
        <v>1</v>
      </c>
    </row>
    <row r="40" spans="1:12" ht="43.2" customHeight="1" x14ac:dyDescent="0.3">
      <c r="A40" s="1">
        <f t="shared" si="0"/>
        <v>36</v>
      </c>
      <c r="B40" s="13" t="s">
        <v>13</v>
      </c>
      <c r="C40" s="11" t="s">
        <v>81</v>
      </c>
      <c r="D40" s="40" t="s">
        <v>239</v>
      </c>
      <c r="E40" s="11" t="s">
        <v>82</v>
      </c>
      <c r="F40" s="2"/>
      <c r="G40" s="2"/>
      <c r="H40" s="2"/>
      <c r="I40" s="5"/>
      <c r="J40" s="2"/>
      <c r="K40" s="7"/>
      <c r="L40" s="3">
        <v>1</v>
      </c>
    </row>
    <row r="41" spans="1:12" ht="43.2" customHeight="1" x14ac:dyDescent="0.3">
      <c r="A41" s="1">
        <f t="shared" si="0"/>
        <v>37</v>
      </c>
      <c r="B41" s="13" t="s">
        <v>13</v>
      </c>
      <c r="C41" s="35" t="s">
        <v>273</v>
      </c>
      <c r="D41" s="40" t="s">
        <v>272</v>
      </c>
      <c r="E41" s="28" t="s">
        <v>271</v>
      </c>
      <c r="F41" s="2"/>
      <c r="G41" s="2"/>
      <c r="H41" s="2"/>
      <c r="I41" s="5"/>
      <c r="J41" s="2"/>
      <c r="K41" s="7"/>
      <c r="L41" s="3">
        <v>1</v>
      </c>
    </row>
    <row r="42" spans="1:12" ht="43.2" customHeight="1" x14ac:dyDescent="0.3">
      <c r="A42" s="1">
        <f t="shared" si="0"/>
        <v>38</v>
      </c>
      <c r="B42" s="13" t="s">
        <v>206</v>
      </c>
      <c r="C42" s="11" t="s">
        <v>83</v>
      </c>
      <c r="D42" s="40" t="s">
        <v>84</v>
      </c>
      <c r="E42" s="3" t="s">
        <v>85</v>
      </c>
      <c r="F42" s="3"/>
      <c r="G42" s="11"/>
      <c r="H42" s="11"/>
      <c r="I42" s="11"/>
      <c r="J42" s="3"/>
      <c r="K42" s="3"/>
      <c r="L42" s="3">
        <v>1</v>
      </c>
    </row>
    <row r="43" spans="1:12" ht="43.2" customHeight="1" x14ac:dyDescent="0.3">
      <c r="A43" s="1">
        <f t="shared" si="0"/>
        <v>39</v>
      </c>
      <c r="B43" s="13" t="s">
        <v>206</v>
      </c>
      <c r="C43" s="11" t="s">
        <v>83</v>
      </c>
      <c r="D43" s="40" t="s">
        <v>86</v>
      </c>
      <c r="E43" s="3" t="s">
        <v>87</v>
      </c>
      <c r="F43" s="3"/>
      <c r="G43" s="11"/>
      <c r="H43" s="11"/>
      <c r="I43" s="11"/>
      <c r="J43" s="3"/>
      <c r="K43" s="3"/>
      <c r="L43" s="3">
        <v>1</v>
      </c>
    </row>
    <row r="44" spans="1:12" ht="43.2" customHeight="1" x14ac:dyDescent="0.3">
      <c r="A44" s="1">
        <f t="shared" si="0"/>
        <v>40</v>
      </c>
      <c r="B44" s="13" t="s">
        <v>206</v>
      </c>
      <c r="C44" s="11" t="s">
        <v>83</v>
      </c>
      <c r="D44" s="40" t="s">
        <v>88</v>
      </c>
      <c r="E44" s="3" t="s">
        <v>89</v>
      </c>
      <c r="F44" s="3"/>
      <c r="G44" s="11"/>
      <c r="H44" s="11"/>
      <c r="I44" s="11"/>
      <c r="J44" s="3"/>
      <c r="K44" s="3"/>
      <c r="L44" s="3">
        <v>1</v>
      </c>
    </row>
    <row r="45" spans="1:12" ht="43.2" customHeight="1" x14ac:dyDescent="0.3">
      <c r="A45" s="1">
        <f t="shared" si="0"/>
        <v>41</v>
      </c>
      <c r="B45" s="13" t="s">
        <v>206</v>
      </c>
      <c r="C45" s="11" t="s">
        <v>83</v>
      </c>
      <c r="D45" s="40" t="s">
        <v>90</v>
      </c>
      <c r="E45" s="3" t="s">
        <v>91</v>
      </c>
      <c r="F45" s="3"/>
      <c r="G45" s="11"/>
      <c r="H45" s="11"/>
      <c r="I45" s="11"/>
      <c r="J45" s="3"/>
      <c r="K45" s="3"/>
      <c r="L45" s="3">
        <v>1</v>
      </c>
    </row>
    <row r="46" spans="1:12" ht="43.2" customHeight="1" x14ac:dyDescent="0.3">
      <c r="A46" s="1">
        <f t="shared" si="0"/>
        <v>42</v>
      </c>
      <c r="B46" s="13" t="s">
        <v>206</v>
      </c>
      <c r="C46" s="11" t="s">
        <v>83</v>
      </c>
      <c r="D46" s="40" t="s">
        <v>92</v>
      </c>
      <c r="E46" s="3" t="s">
        <v>93</v>
      </c>
      <c r="F46" s="3"/>
      <c r="G46" s="11"/>
      <c r="H46" s="11"/>
      <c r="I46" s="11"/>
      <c r="J46" s="3"/>
      <c r="K46" s="3"/>
      <c r="L46" s="3">
        <v>1</v>
      </c>
    </row>
    <row r="47" spans="1:12" ht="43.2" customHeight="1" x14ac:dyDescent="0.3">
      <c r="A47" s="1">
        <f t="shared" si="0"/>
        <v>43</v>
      </c>
      <c r="B47" s="13" t="s">
        <v>206</v>
      </c>
      <c r="C47" s="11" t="s">
        <v>83</v>
      </c>
      <c r="D47" s="40" t="s">
        <v>94</v>
      </c>
      <c r="E47" s="3" t="s">
        <v>95</v>
      </c>
      <c r="F47" s="3"/>
      <c r="G47" s="11"/>
      <c r="H47" s="11"/>
      <c r="I47" s="11"/>
      <c r="J47" s="3"/>
      <c r="K47" s="3"/>
      <c r="L47" s="3">
        <v>1</v>
      </c>
    </row>
    <row r="48" spans="1:12" ht="43.2" customHeight="1" x14ac:dyDescent="0.3">
      <c r="A48" s="1">
        <f t="shared" si="0"/>
        <v>44</v>
      </c>
      <c r="B48" s="13" t="s">
        <v>206</v>
      </c>
      <c r="C48" s="11" t="s">
        <v>83</v>
      </c>
      <c r="D48" s="40" t="s">
        <v>96</v>
      </c>
      <c r="E48" s="3" t="s">
        <v>97</v>
      </c>
      <c r="F48" s="3"/>
      <c r="G48" s="11"/>
      <c r="H48" s="11"/>
      <c r="I48" s="11"/>
      <c r="J48" s="3"/>
      <c r="K48" s="3"/>
      <c r="L48" s="3">
        <v>1</v>
      </c>
    </row>
    <row r="49" spans="1:12" ht="43.2" customHeight="1" x14ac:dyDescent="0.3">
      <c r="A49" s="1">
        <f t="shared" si="0"/>
        <v>45</v>
      </c>
      <c r="B49" s="13" t="s">
        <v>206</v>
      </c>
      <c r="C49" s="11" t="s">
        <v>83</v>
      </c>
      <c r="D49" s="40" t="s">
        <v>98</v>
      </c>
      <c r="E49" s="3" t="s">
        <v>99</v>
      </c>
      <c r="F49" s="3"/>
      <c r="G49" s="11"/>
      <c r="H49" s="11"/>
      <c r="I49" s="11"/>
      <c r="J49" s="3"/>
      <c r="K49" s="3"/>
      <c r="L49" s="3">
        <v>1</v>
      </c>
    </row>
    <row r="50" spans="1:12" ht="43.2" customHeight="1" x14ac:dyDescent="0.3">
      <c r="A50" s="1">
        <f t="shared" si="0"/>
        <v>46</v>
      </c>
      <c r="B50" s="13" t="s">
        <v>206</v>
      </c>
      <c r="C50" s="11" t="s">
        <v>83</v>
      </c>
      <c r="D50" s="40" t="s">
        <v>100</v>
      </c>
      <c r="E50" s="3" t="s">
        <v>101</v>
      </c>
      <c r="F50" s="3"/>
      <c r="G50" s="11"/>
      <c r="H50" s="11"/>
      <c r="I50" s="11"/>
      <c r="J50" s="3"/>
      <c r="K50" s="3"/>
      <c r="L50" s="3">
        <v>1</v>
      </c>
    </row>
    <row r="51" spans="1:12" ht="43.2" customHeight="1" x14ac:dyDescent="0.3">
      <c r="A51" s="1">
        <f t="shared" si="0"/>
        <v>47</v>
      </c>
      <c r="B51" s="13" t="s">
        <v>206</v>
      </c>
      <c r="C51" s="11" t="s">
        <v>83</v>
      </c>
      <c r="D51" s="40" t="s">
        <v>102</v>
      </c>
      <c r="E51" s="3" t="s">
        <v>103</v>
      </c>
      <c r="F51" s="3"/>
      <c r="G51" s="11"/>
      <c r="H51" s="11"/>
      <c r="I51" s="11"/>
      <c r="J51" s="3"/>
      <c r="K51" s="3"/>
      <c r="L51" s="3">
        <v>1</v>
      </c>
    </row>
    <row r="52" spans="1:12" ht="43.2" customHeight="1" x14ac:dyDescent="0.3">
      <c r="A52" s="1">
        <f t="shared" si="0"/>
        <v>48</v>
      </c>
      <c r="B52" s="13" t="s">
        <v>206</v>
      </c>
      <c r="C52" s="11" t="s">
        <v>104</v>
      </c>
      <c r="D52" s="40" t="s">
        <v>105</v>
      </c>
      <c r="E52" s="3" t="s">
        <v>106</v>
      </c>
      <c r="F52" s="3"/>
      <c r="G52" s="11"/>
      <c r="H52" s="11"/>
      <c r="I52" s="11"/>
      <c r="J52" s="3">
        <v>0.3</v>
      </c>
      <c r="K52" s="3"/>
      <c r="L52" s="3"/>
    </row>
    <row r="53" spans="1:12" ht="43.2" customHeight="1" x14ac:dyDescent="0.3">
      <c r="A53" s="1">
        <f t="shared" si="0"/>
        <v>49</v>
      </c>
      <c r="B53" s="13" t="s">
        <v>206</v>
      </c>
      <c r="C53" s="11" t="s">
        <v>104</v>
      </c>
      <c r="D53" s="40" t="s">
        <v>107</v>
      </c>
      <c r="E53" s="3" t="s">
        <v>106</v>
      </c>
      <c r="F53" s="3"/>
      <c r="G53" s="11"/>
      <c r="H53" s="11"/>
      <c r="I53" s="11"/>
      <c r="J53" s="3">
        <v>0.37</v>
      </c>
      <c r="K53" s="3"/>
      <c r="L53" s="3"/>
    </row>
    <row r="54" spans="1:12" ht="43.2" customHeight="1" x14ac:dyDescent="0.3">
      <c r="A54" s="1">
        <f t="shared" si="0"/>
        <v>50</v>
      </c>
      <c r="B54" s="13" t="s">
        <v>206</v>
      </c>
      <c r="C54" s="11" t="s">
        <v>104</v>
      </c>
      <c r="D54" s="40" t="s">
        <v>108</v>
      </c>
      <c r="E54" s="3" t="s">
        <v>106</v>
      </c>
      <c r="F54" s="3"/>
      <c r="G54" s="11"/>
      <c r="H54" s="11"/>
      <c r="I54" s="11"/>
      <c r="J54" s="3">
        <v>0.08</v>
      </c>
      <c r="K54" s="3"/>
      <c r="L54" s="3"/>
    </row>
    <row r="55" spans="1:12" ht="43.2" customHeight="1" x14ac:dyDescent="0.3">
      <c r="A55" s="1">
        <f t="shared" si="0"/>
        <v>51</v>
      </c>
      <c r="B55" s="13" t="s">
        <v>206</v>
      </c>
      <c r="C55" s="11" t="s">
        <v>104</v>
      </c>
      <c r="D55" s="40" t="s">
        <v>109</v>
      </c>
      <c r="E55" s="3" t="s">
        <v>106</v>
      </c>
      <c r="F55" s="3"/>
      <c r="G55" s="11"/>
      <c r="H55" s="11"/>
      <c r="I55" s="11"/>
      <c r="J55" s="3">
        <v>1.0569999999999999</v>
      </c>
      <c r="K55" s="3"/>
      <c r="L55" s="3"/>
    </row>
    <row r="56" spans="1:12" ht="43.2" customHeight="1" x14ac:dyDescent="0.3">
      <c r="A56" s="1">
        <f t="shared" si="0"/>
        <v>52</v>
      </c>
      <c r="B56" s="13" t="s">
        <v>206</v>
      </c>
      <c r="C56" s="11" t="s">
        <v>104</v>
      </c>
      <c r="D56" s="40" t="s">
        <v>240</v>
      </c>
      <c r="E56" s="3" t="s">
        <v>112</v>
      </c>
      <c r="F56" s="3"/>
      <c r="G56" s="11"/>
      <c r="H56" s="11"/>
      <c r="I56" s="11"/>
      <c r="J56" s="3"/>
      <c r="K56" s="3">
        <v>0.24299999999999999</v>
      </c>
      <c r="L56" s="3"/>
    </row>
    <row r="57" spans="1:12" ht="43.2" customHeight="1" x14ac:dyDescent="0.3">
      <c r="A57" s="1">
        <f t="shared" si="0"/>
        <v>53</v>
      </c>
      <c r="B57" s="13" t="s">
        <v>206</v>
      </c>
      <c r="C57" s="11" t="s">
        <v>104</v>
      </c>
      <c r="D57" s="40" t="s">
        <v>241</v>
      </c>
      <c r="E57" s="3" t="s">
        <v>113</v>
      </c>
      <c r="F57" s="3"/>
      <c r="G57" s="11"/>
      <c r="H57" s="11"/>
      <c r="I57" s="11"/>
      <c r="J57" s="3"/>
      <c r="K57" s="3">
        <v>0.24299999999999999</v>
      </c>
      <c r="L57" s="3"/>
    </row>
    <row r="58" spans="1:12" ht="43.2" customHeight="1" x14ac:dyDescent="0.3">
      <c r="A58" s="1">
        <f t="shared" si="0"/>
        <v>54</v>
      </c>
      <c r="B58" s="13" t="s">
        <v>206</v>
      </c>
      <c r="C58" s="11" t="s">
        <v>104</v>
      </c>
      <c r="D58" s="40" t="s">
        <v>242</v>
      </c>
      <c r="E58" s="3" t="s">
        <v>114</v>
      </c>
      <c r="F58" s="3"/>
      <c r="G58" s="11"/>
      <c r="H58" s="11"/>
      <c r="I58" s="11"/>
      <c r="J58" s="3">
        <v>0.47299999999999998</v>
      </c>
      <c r="K58" s="3"/>
      <c r="L58" s="3"/>
    </row>
    <row r="59" spans="1:12" ht="43.2" customHeight="1" x14ac:dyDescent="0.3">
      <c r="A59" s="1">
        <f t="shared" si="0"/>
        <v>55</v>
      </c>
      <c r="B59" s="13" t="s">
        <v>206</v>
      </c>
      <c r="C59" s="11" t="s">
        <v>104</v>
      </c>
      <c r="D59" s="40" t="s">
        <v>243</v>
      </c>
      <c r="E59" s="3" t="s">
        <v>115</v>
      </c>
      <c r="F59" s="3"/>
      <c r="G59" s="11"/>
      <c r="H59" s="11"/>
      <c r="I59" s="11"/>
      <c r="J59" s="3"/>
      <c r="K59" s="3">
        <v>8.5000000000000006E-2</v>
      </c>
      <c r="L59" s="3"/>
    </row>
    <row r="60" spans="1:12" ht="43.2" customHeight="1" x14ac:dyDescent="0.3">
      <c r="A60" s="1">
        <f t="shared" si="0"/>
        <v>56</v>
      </c>
      <c r="B60" s="13" t="s">
        <v>206</v>
      </c>
      <c r="C60" s="11" t="s">
        <v>104</v>
      </c>
      <c r="D60" s="40" t="s">
        <v>244</v>
      </c>
      <c r="E60" s="3" t="s">
        <v>115</v>
      </c>
      <c r="F60" s="3"/>
      <c r="G60" s="11"/>
      <c r="H60" s="11"/>
      <c r="I60" s="11"/>
      <c r="J60" s="3"/>
      <c r="K60" s="3">
        <v>0.224</v>
      </c>
      <c r="L60" s="3"/>
    </row>
    <row r="61" spans="1:12" ht="43.2" customHeight="1" x14ac:dyDescent="0.3">
      <c r="A61" s="1">
        <f t="shared" si="0"/>
        <v>57</v>
      </c>
      <c r="B61" s="13" t="s">
        <v>206</v>
      </c>
      <c r="C61" s="11" t="s">
        <v>104</v>
      </c>
      <c r="D61" s="40" t="s">
        <v>245</v>
      </c>
      <c r="E61" s="3" t="s">
        <v>116</v>
      </c>
      <c r="F61" s="3"/>
      <c r="G61" s="11"/>
      <c r="H61" s="11"/>
      <c r="I61" s="11"/>
      <c r="J61" s="3"/>
      <c r="K61" s="3">
        <v>0.14000000000000001</v>
      </c>
      <c r="L61" s="3"/>
    </row>
    <row r="62" spans="1:12" ht="43.2" customHeight="1" x14ac:dyDescent="0.3">
      <c r="A62" s="1">
        <f t="shared" si="0"/>
        <v>58</v>
      </c>
      <c r="B62" s="13" t="s">
        <v>206</v>
      </c>
      <c r="C62" s="11" t="s">
        <v>104</v>
      </c>
      <c r="D62" s="40" t="s">
        <v>246</v>
      </c>
      <c r="E62" s="3" t="s">
        <v>116</v>
      </c>
      <c r="F62" s="3"/>
      <c r="G62" s="11"/>
      <c r="H62" s="11"/>
      <c r="I62" s="11"/>
      <c r="J62" s="3"/>
      <c r="K62" s="3">
        <v>0.4</v>
      </c>
      <c r="L62" s="3"/>
    </row>
    <row r="63" spans="1:12" ht="43.2" customHeight="1" x14ac:dyDescent="0.3">
      <c r="A63" s="1">
        <f t="shared" si="0"/>
        <v>59</v>
      </c>
      <c r="B63" s="13" t="s">
        <v>206</v>
      </c>
      <c r="C63" s="11" t="s">
        <v>104</v>
      </c>
      <c r="D63" s="40" t="s">
        <v>117</v>
      </c>
      <c r="E63" s="3" t="s">
        <v>111</v>
      </c>
      <c r="F63" s="3"/>
      <c r="G63" s="11"/>
      <c r="H63" s="11"/>
      <c r="I63" s="11"/>
      <c r="J63" s="3">
        <v>0.59199999999999997</v>
      </c>
      <c r="K63" s="3"/>
      <c r="L63" s="3"/>
    </row>
    <row r="64" spans="1:12" ht="43.2" customHeight="1" x14ac:dyDescent="0.3">
      <c r="A64" s="1">
        <f t="shared" si="0"/>
        <v>60</v>
      </c>
      <c r="B64" s="13" t="s">
        <v>206</v>
      </c>
      <c r="C64" s="11" t="s">
        <v>104</v>
      </c>
      <c r="D64" s="40" t="s">
        <v>247</v>
      </c>
      <c r="E64" s="3" t="s">
        <v>110</v>
      </c>
      <c r="F64" s="3"/>
      <c r="G64" s="11"/>
      <c r="H64" s="11"/>
      <c r="I64" s="11"/>
      <c r="J64" s="3">
        <v>0.2</v>
      </c>
      <c r="K64" s="3"/>
      <c r="L64" s="3"/>
    </row>
    <row r="65" spans="1:12" ht="43.2" customHeight="1" x14ac:dyDescent="0.3">
      <c r="A65" s="1">
        <f t="shared" si="0"/>
        <v>61</v>
      </c>
      <c r="B65" s="13" t="s">
        <v>206</v>
      </c>
      <c r="C65" s="11" t="s">
        <v>104</v>
      </c>
      <c r="D65" s="40" t="s">
        <v>248</v>
      </c>
      <c r="E65" s="3" t="s">
        <v>110</v>
      </c>
      <c r="F65" s="3"/>
      <c r="G65" s="11"/>
      <c r="H65" s="11"/>
      <c r="I65" s="11"/>
      <c r="J65" s="3">
        <v>0.372</v>
      </c>
      <c r="K65" s="3"/>
      <c r="L65" s="3"/>
    </row>
    <row r="66" spans="1:12" ht="43.2" customHeight="1" x14ac:dyDescent="0.3">
      <c r="A66" s="1">
        <f t="shared" si="0"/>
        <v>62</v>
      </c>
      <c r="B66" s="13" t="s">
        <v>206</v>
      </c>
      <c r="C66" s="11" t="s">
        <v>104</v>
      </c>
      <c r="D66" s="40" t="s">
        <v>249</v>
      </c>
      <c r="E66" s="3" t="s">
        <v>111</v>
      </c>
      <c r="F66" s="3"/>
      <c r="G66" s="11"/>
      <c r="H66" s="11"/>
      <c r="I66" s="11"/>
      <c r="J66" s="3">
        <v>0.25900000000000001</v>
      </c>
      <c r="K66" s="3"/>
      <c r="L66" s="3"/>
    </row>
    <row r="67" spans="1:12" ht="43.2" customHeight="1" x14ac:dyDescent="0.3">
      <c r="A67" s="1">
        <f t="shared" si="0"/>
        <v>63</v>
      </c>
      <c r="B67" s="13" t="s">
        <v>206</v>
      </c>
      <c r="C67" s="11" t="s">
        <v>104</v>
      </c>
      <c r="D67" s="40" t="s">
        <v>250</v>
      </c>
      <c r="E67" s="3" t="s">
        <v>111</v>
      </c>
      <c r="F67" s="3"/>
      <c r="G67" s="11"/>
      <c r="H67" s="11"/>
      <c r="I67" s="11"/>
      <c r="J67" s="3">
        <v>0.36199999999999999</v>
      </c>
      <c r="K67" s="3"/>
      <c r="L67" s="3"/>
    </row>
    <row r="68" spans="1:12" ht="43.2" customHeight="1" x14ac:dyDescent="0.3">
      <c r="A68" s="1">
        <f t="shared" si="0"/>
        <v>64</v>
      </c>
      <c r="B68" s="13" t="s">
        <v>206</v>
      </c>
      <c r="C68" s="11" t="s">
        <v>104</v>
      </c>
      <c r="D68" s="40" t="s">
        <v>251</v>
      </c>
      <c r="E68" s="3" t="s">
        <v>118</v>
      </c>
      <c r="F68" s="3"/>
      <c r="G68" s="11"/>
      <c r="H68" s="11"/>
      <c r="I68" s="11"/>
      <c r="J68" s="3">
        <v>0.30299999999999999</v>
      </c>
      <c r="K68" s="3"/>
      <c r="L68" s="3"/>
    </row>
    <row r="69" spans="1:12" ht="43.2" customHeight="1" x14ac:dyDescent="0.3">
      <c r="A69" s="1">
        <f t="shared" si="0"/>
        <v>65</v>
      </c>
      <c r="B69" s="13" t="s">
        <v>206</v>
      </c>
      <c r="C69" s="11" t="s">
        <v>104</v>
      </c>
      <c r="D69" s="40" t="s">
        <v>252</v>
      </c>
      <c r="E69" s="3" t="s">
        <v>119</v>
      </c>
      <c r="F69" s="3"/>
      <c r="G69" s="11"/>
      <c r="H69" s="11"/>
      <c r="I69" s="11"/>
      <c r="J69" s="3">
        <v>0.73599999999999999</v>
      </c>
      <c r="K69" s="3"/>
      <c r="L69" s="3"/>
    </row>
    <row r="70" spans="1:12" ht="43.2" customHeight="1" x14ac:dyDescent="0.3">
      <c r="A70" s="1">
        <f t="shared" si="0"/>
        <v>66</v>
      </c>
      <c r="B70" s="13" t="s">
        <v>206</v>
      </c>
      <c r="C70" s="11" t="s">
        <v>104</v>
      </c>
      <c r="D70" s="40" t="s">
        <v>120</v>
      </c>
      <c r="E70" s="3" t="s">
        <v>121</v>
      </c>
      <c r="F70" s="3"/>
      <c r="G70" s="11"/>
      <c r="H70" s="11"/>
      <c r="I70" s="11"/>
      <c r="J70" s="3">
        <v>0.55000000000000004</v>
      </c>
      <c r="K70" s="3"/>
      <c r="L70" s="3"/>
    </row>
    <row r="71" spans="1:12" ht="43.2" customHeight="1" x14ac:dyDescent="0.3">
      <c r="A71" s="1">
        <f t="shared" ref="A71:A117" si="1">IF(B71&lt;&gt;"",ROW(A71)-4,"")</f>
        <v>67</v>
      </c>
      <c r="B71" s="2" t="s">
        <v>122</v>
      </c>
      <c r="C71" s="3" t="s">
        <v>210</v>
      </c>
      <c r="D71" s="40" t="s">
        <v>123</v>
      </c>
      <c r="E71" s="4" t="s">
        <v>124</v>
      </c>
      <c r="F71" s="11"/>
      <c r="G71" s="11"/>
      <c r="H71" s="11">
        <v>1</v>
      </c>
      <c r="I71" s="11"/>
      <c r="J71" s="11"/>
      <c r="K71" s="11"/>
      <c r="L71" s="11"/>
    </row>
    <row r="72" spans="1:12" ht="43.2" customHeight="1" x14ac:dyDescent="0.3">
      <c r="A72" s="1">
        <f t="shared" si="1"/>
        <v>68</v>
      </c>
      <c r="B72" s="2" t="s">
        <v>122</v>
      </c>
      <c r="C72" s="3" t="s">
        <v>209</v>
      </c>
      <c r="D72" s="40" t="s">
        <v>207</v>
      </c>
      <c r="E72" s="4" t="s">
        <v>126</v>
      </c>
      <c r="F72" s="11"/>
      <c r="G72" s="11"/>
      <c r="H72" s="11"/>
      <c r="I72" s="11"/>
      <c r="J72" s="11"/>
      <c r="K72" s="11"/>
      <c r="L72" s="11">
        <v>1</v>
      </c>
    </row>
    <row r="73" spans="1:12" ht="43.2" customHeight="1" x14ac:dyDescent="0.3">
      <c r="A73" s="1">
        <f t="shared" si="1"/>
        <v>69</v>
      </c>
      <c r="B73" s="2" t="s">
        <v>122</v>
      </c>
      <c r="C73" s="3" t="s">
        <v>209</v>
      </c>
      <c r="D73" s="40" t="s">
        <v>125</v>
      </c>
      <c r="E73" s="4" t="s">
        <v>126</v>
      </c>
      <c r="F73" s="11"/>
      <c r="G73" s="11"/>
      <c r="H73" s="11">
        <v>1.4999999999999999E-2</v>
      </c>
      <c r="I73" s="11"/>
      <c r="J73" s="11"/>
      <c r="K73" s="11"/>
      <c r="L73" s="11">
        <v>1</v>
      </c>
    </row>
    <row r="74" spans="1:12" ht="43.2" customHeight="1" x14ac:dyDescent="0.3">
      <c r="A74" s="1">
        <f t="shared" si="1"/>
        <v>70</v>
      </c>
      <c r="B74" s="2" t="s">
        <v>122</v>
      </c>
      <c r="C74" s="11" t="s">
        <v>208</v>
      </c>
      <c r="D74" s="40" t="s">
        <v>127</v>
      </c>
      <c r="E74" s="4" t="s">
        <v>128</v>
      </c>
      <c r="F74" s="11"/>
      <c r="G74" s="11"/>
      <c r="H74" s="11"/>
      <c r="I74" s="11"/>
      <c r="J74" s="11"/>
      <c r="K74" s="11"/>
      <c r="L74" s="11">
        <v>1</v>
      </c>
    </row>
    <row r="75" spans="1:12" ht="43.2" customHeight="1" x14ac:dyDescent="0.3">
      <c r="A75" s="1">
        <f t="shared" si="1"/>
        <v>71</v>
      </c>
      <c r="B75" s="2" t="s">
        <v>122</v>
      </c>
      <c r="C75" s="3" t="s">
        <v>129</v>
      </c>
      <c r="D75" s="40" t="s">
        <v>130</v>
      </c>
      <c r="E75" s="4" t="s">
        <v>131</v>
      </c>
      <c r="F75" s="11"/>
      <c r="G75" s="11"/>
      <c r="H75" s="11">
        <v>5.5</v>
      </c>
      <c r="I75" s="11"/>
      <c r="J75" s="11"/>
      <c r="K75" s="11"/>
      <c r="L75" s="11"/>
    </row>
    <row r="76" spans="1:12" ht="43.2" customHeight="1" x14ac:dyDescent="0.3">
      <c r="A76" s="1">
        <f t="shared" si="1"/>
        <v>72</v>
      </c>
      <c r="B76" s="2" t="s">
        <v>122</v>
      </c>
      <c r="C76" s="3" t="s">
        <v>132</v>
      </c>
      <c r="D76" s="40" t="s">
        <v>253</v>
      </c>
      <c r="E76" s="4" t="s">
        <v>133</v>
      </c>
      <c r="F76" s="11"/>
      <c r="G76" s="11">
        <v>2.6019999999999999</v>
      </c>
      <c r="H76" s="11">
        <v>0.108</v>
      </c>
      <c r="I76" s="11"/>
      <c r="J76" s="11"/>
      <c r="K76" s="11"/>
      <c r="L76" s="11"/>
    </row>
    <row r="77" spans="1:12" ht="43.2" customHeight="1" x14ac:dyDescent="0.3">
      <c r="A77" s="1">
        <f t="shared" si="1"/>
        <v>73</v>
      </c>
      <c r="B77" s="2" t="s">
        <v>122</v>
      </c>
      <c r="C77" s="3" t="s">
        <v>210</v>
      </c>
      <c r="D77" s="40" t="s">
        <v>134</v>
      </c>
      <c r="E77" s="4" t="s">
        <v>135</v>
      </c>
      <c r="F77" s="11"/>
      <c r="G77" s="11"/>
      <c r="H77" s="11">
        <v>0.7</v>
      </c>
      <c r="I77" s="11">
        <v>0.5</v>
      </c>
      <c r="J77" s="11"/>
      <c r="K77" s="11"/>
      <c r="L77" s="11">
        <v>1</v>
      </c>
    </row>
    <row r="78" spans="1:12" ht="43.2" customHeight="1" x14ac:dyDescent="0.3">
      <c r="A78" s="1">
        <f t="shared" si="1"/>
        <v>74</v>
      </c>
      <c r="B78" s="2" t="s">
        <v>122</v>
      </c>
      <c r="C78" s="3" t="s">
        <v>210</v>
      </c>
      <c r="D78" s="40" t="s">
        <v>136</v>
      </c>
      <c r="E78" s="4" t="s">
        <v>135</v>
      </c>
      <c r="F78" s="11"/>
      <c r="G78" s="11"/>
      <c r="H78" s="11">
        <v>0.5</v>
      </c>
      <c r="I78" s="11">
        <v>0.5</v>
      </c>
      <c r="J78" s="11"/>
      <c r="K78" s="11"/>
      <c r="L78" s="11">
        <v>1</v>
      </c>
    </row>
    <row r="79" spans="1:12" s="23" customFormat="1" ht="43.2" customHeight="1" x14ac:dyDescent="0.3">
      <c r="A79" s="1">
        <f t="shared" si="1"/>
        <v>75</v>
      </c>
      <c r="B79" s="2" t="s">
        <v>122</v>
      </c>
      <c r="C79" s="11" t="s">
        <v>208</v>
      </c>
      <c r="D79" s="40" t="s">
        <v>137</v>
      </c>
      <c r="E79" s="4" t="s">
        <v>138</v>
      </c>
      <c r="F79" s="11"/>
      <c r="G79" s="11"/>
      <c r="H79" s="11"/>
      <c r="I79" s="11"/>
      <c r="J79" s="11"/>
      <c r="K79" s="11"/>
      <c r="L79" s="11">
        <v>1</v>
      </c>
    </row>
    <row r="80" spans="1:12" s="23" customFormat="1" ht="43.2" customHeight="1" x14ac:dyDescent="0.3">
      <c r="A80" s="1">
        <f t="shared" si="1"/>
        <v>76</v>
      </c>
      <c r="B80" s="2" t="s">
        <v>122</v>
      </c>
      <c r="C80" s="11" t="s">
        <v>208</v>
      </c>
      <c r="D80" s="40" t="s">
        <v>139</v>
      </c>
      <c r="E80" s="4" t="s">
        <v>138</v>
      </c>
      <c r="F80" s="11"/>
      <c r="G80" s="11"/>
      <c r="H80" s="11"/>
      <c r="I80" s="11"/>
      <c r="J80" s="11"/>
      <c r="K80" s="11"/>
      <c r="L80" s="11">
        <v>1</v>
      </c>
    </row>
    <row r="81" spans="1:12" s="23" customFormat="1" ht="43.2" customHeight="1" x14ac:dyDescent="0.3">
      <c r="A81" s="1">
        <f t="shared" si="1"/>
        <v>77</v>
      </c>
      <c r="B81" s="2" t="s">
        <v>122</v>
      </c>
      <c r="C81" s="11" t="s">
        <v>208</v>
      </c>
      <c r="D81" s="40" t="s">
        <v>140</v>
      </c>
      <c r="E81" s="4" t="s">
        <v>138</v>
      </c>
      <c r="F81" s="11"/>
      <c r="G81" s="11"/>
      <c r="H81" s="11"/>
      <c r="I81" s="11"/>
      <c r="J81" s="11"/>
      <c r="K81" s="11"/>
      <c r="L81" s="11">
        <v>1</v>
      </c>
    </row>
    <row r="82" spans="1:12" ht="43.2" customHeight="1" x14ac:dyDescent="0.3">
      <c r="A82" s="1">
        <f t="shared" si="1"/>
        <v>78</v>
      </c>
      <c r="B82" s="2" t="s">
        <v>122</v>
      </c>
      <c r="C82" s="11" t="s">
        <v>208</v>
      </c>
      <c r="D82" s="40" t="s">
        <v>141</v>
      </c>
      <c r="E82" s="4" t="s">
        <v>142</v>
      </c>
      <c r="F82" s="11"/>
      <c r="G82" s="11"/>
      <c r="H82" s="11"/>
      <c r="I82" s="11">
        <v>0.185</v>
      </c>
      <c r="J82" s="11"/>
      <c r="K82" s="11"/>
      <c r="L82" s="11">
        <v>1</v>
      </c>
    </row>
    <row r="83" spans="1:12" ht="43.2" customHeight="1" x14ac:dyDescent="0.3">
      <c r="A83" s="1">
        <f t="shared" si="1"/>
        <v>79</v>
      </c>
      <c r="B83" s="2" t="s">
        <v>122</v>
      </c>
      <c r="C83" s="3" t="s">
        <v>209</v>
      </c>
      <c r="D83" s="40" t="s">
        <v>143</v>
      </c>
      <c r="E83" s="4" t="s">
        <v>144</v>
      </c>
      <c r="F83" s="11"/>
      <c r="G83" s="11"/>
      <c r="H83" s="11">
        <v>0.88100000000000001</v>
      </c>
      <c r="I83" s="11"/>
      <c r="J83" s="11"/>
      <c r="K83" s="11"/>
      <c r="L83" s="11"/>
    </row>
    <row r="84" spans="1:12" ht="43.2" customHeight="1" x14ac:dyDescent="0.3">
      <c r="A84" s="1">
        <f t="shared" si="1"/>
        <v>80</v>
      </c>
      <c r="B84" s="2" t="s">
        <v>122</v>
      </c>
      <c r="C84" s="3" t="s">
        <v>209</v>
      </c>
      <c r="D84" s="40" t="s">
        <v>145</v>
      </c>
      <c r="E84" s="4" t="s">
        <v>146</v>
      </c>
      <c r="F84" s="11"/>
      <c r="G84" s="11"/>
      <c r="H84" s="11">
        <v>0.27</v>
      </c>
      <c r="I84" s="11">
        <v>0.53</v>
      </c>
      <c r="J84" s="11">
        <v>0.13</v>
      </c>
      <c r="K84" s="11"/>
      <c r="L84" s="11">
        <v>1</v>
      </c>
    </row>
    <row r="85" spans="1:12" ht="43.2" customHeight="1" x14ac:dyDescent="0.3">
      <c r="A85" s="1">
        <f t="shared" si="1"/>
        <v>81</v>
      </c>
      <c r="B85" s="2" t="s">
        <v>122</v>
      </c>
      <c r="C85" s="3" t="s">
        <v>132</v>
      </c>
      <c r="D85" s="40" t="s">
        <v>254</v>
      </c>
      <c r="E85" s="4" t="s">
        <v>228</v>
      </c>
      <c r="F85" s="11"/>
      <c r="G85" s="11">
        <v>0.1</v>
      </c>
      <c r="H85" s="11"/>
      <c r="I85" s="11"/>
      <c r="J85" s="11"/>
      <c r="K85" s="11"/>
      <c r="L85" s="11"/>
    </row>
    <row r="86" spans="1:12" ht="43.2" customHeight="1" x14ac:dyDescent="0.3">
      <c r="A86" s="1">
        <f t="shared" si="1"/>
        <v>82</v>
      </c>
      <c r="B86" s="11" t="s">
        <v>122</v>
      </c>
      <c r="C86" s="11" t="s">
        <v>210</v>
      </c>
      <c r="D86" s="44" t="s">
        <v>255</v>
      </c>
      <c r="E86" s="4" t="s">
        <v>135</v>
      </c>
      <c r="F86" s="11"/>
      <c r="G86" s="11"/>
      <c r="H86" s="11">
        <v>0.20399999999999999</v>
      </c>
      <c r="I86" s="11">
        <v>0.56599999999999995</v>
      </c>
      <c r="J86" s="11"/>
      <c r="K86" s="11"/>
      <c r="L86" s="5"/>
    </row>
    <row r="87" spans="1:12" ht="43.2" customHeight="1" x14ac:dyDescent="0.3">
      <c r="A87" s="1">
        <f t="shared" si="1"/>
        <v>83</v>
      </c>
      <c r="B87" s="11" t="s">
        <v>122</v>
      </c>
      <c r="C87" s="11" t="s">
        <v>210</v>
      </c>
      <c r="D87" s="40" t="s">
        <v>256</v>
      </c>
      <c r="E87" s="11" t="s">
        <v>135</v>
      </c>
      <c r="F87" s="11"/>
      <c r="G87" s="11"/>
      <c r="H87" s="11">
        <v>0.19600000000000001</v>
      </c>
      <c r="I87" s="11">
        <v>0.17799999999999999</v>
      </c>
      <c r="J87" s="11"/>
      <c r="K87" s="11"/>
      <c r="L87" s="5"/>
    </row>
    <row r="88" spans="1:12" ht="46.8" x14ac:dyDescent="0.3">
      <c r="A88" s="1">
        <f t="shared" si="1"/>
        <v>84</v>
      </c>
      <c r="B88" s="22" t="s">
        <v>122</v>
      </c>
      <c r="C88" s="22" t="s">
        <v>267</v>
      </c>
      <c r="D88" s="40" t="s">
        <v>268</v>
      </c>
      <c r="E88" s="36" t="s">
        <v>269</v>
      </c>
      <c r="F88" s="11"/>
      <c r="G88" s="11"/>
      <c r="H88" s="14">
        <v>3.4272727272727274E-2</v>
      </c>
      <c r="I88" s="14"/>
      <c r="J88" s="14"/>
      <c r="K88" s="14"/>
      <c r="L88" s="14"/>
    </row>
    <row r="89" spans="1:12" ht="43.2" customHeight="1" x14ac:dyDescent="0.3">
      <c r="A89" s="1">
        <f t="shared" si="1"/>
        <v>85</v>
      </c>
      <c r="B89" s="2" t="s">
        <v>147</v>
      </c>
      <c r="C89" s="13" t="s">
        <v>148</v>
      </c>
      <c r="D89" s="45" t="s">
        <v>149</v>
      </c>
      <c r="E89" s="13" t="s">
        <v>150</v>
      </c>
      <c r="F89" s="2"/>
      <c r="G89" s="2"/>
      <c r="H89" s="2"/>
      <c r="I89" s="5"/>
      <c r="J89" s="13">
        <v>0.64800000000000002</v>
      </c>
      <c r="K89" s="3"/>
      <c r="L89" s="15"/>
    </row>
    <row r="90" spans="1:12" ht="43.2" customHeight="1" x14ac:dyDescent="0.3">
      <c r="A90" s="1">
        <f t="shared" si="1"/>
        <v>86</v>
      </c>
      <c r="B90" s="2" t="s">
        <v>147</v>
      </c>
      <c r="C90" s="13" t="s">
        <v>148</v>
      </c>
      <c r="D90" s="45" t="s">
        <v>151</v>
      </c>
      <c r="E90" s="13" t="s">
        <v>150</v>
      </c>
      <c r="F90" s="2"/>
      <c r="G90" s="2"/>
      <c r="H90" s="2"/>
      <c r="I90" s="5"/>
      <c r="J90" s="13">
        <v>0.64800000000000002</v>
      </c>
      <c r="K90" s="3"/>
      <c r="L90" s="15"/>
    </row>
    <row r="91" spans="1:12" ht="43.2" customHeight="1" x14ac:dyDescent="0.3">
      <c r="A91" s="1">
        <f t="shared" si="1"/>
        <v>87</v>
      </c>
      <c r="B91" s="2" t="s">
        <v>147</v>
      </c>
      <c r="C91" s="13" t="s">
        <v>148</v>
      </c>
      <c r="D91" s="45" t="s">
        <v>257</v>
      </c>
      <c r="E91" s="13" t="s">
        <v>152</v>
      </c>
      <c r="F91" s="2"/>
      <c r="G91" s="2"/>
      <c r="H91" s="2"/>
      <c r="I91" s="5"/>
      <c r="J91" s="13">
        <v>0.4</v>
      </c>
      <c r="K91" s="3"/>
      <c r="L91" s="15"/>
    </row>
    <row r="92" spans="1:12" ht="43.2" customHeight="1" x14ac:dyDescent="0.3">
      <c r="A92" s="1">
        <f t="shared" si="1"/>
        <v>88</v>
      </c>
      <c r="B92" s="2" t="s">
        <v>147</v>
      </c>
      <c r="C92" s="13" t="s">
        <v>148</v>
      </c>
      <c r="D92" s="45" t="s">
        <v>258</v>
      </c>
      <c r="E92" s="13" t="s">
        <v>153</v>
      </c>
      <c r="F92" s="2"/>
      <c r="G92" s="2"/>
      <c r="H92" s="2"/>
      <c r="I92" s="5"/>
      <c r="J92" s="13">
        <v>0.35</v>
      </c>
      <c r="K92" s="3"/>
      <c r="L92" s="15"/>
    </row>
    <row r="93" spans="1:12" ht="43.2" customHeight="1" x14ac:dyDescent="0.3">
      <c r="A93" s="1">
        <f t="shared" si="1"/>
        <v>89</v>
      </c>
      <c r="B93" s="2" t="s">
        <v>147</v>
      </c>
      <c r="C93" s="13" t="s">
        <v>148</v>
      </c>
      <c r="D93" s="45" t="s">
        <v>154</v>
      </c>
      <c r="E93" s="13" t="s">
        <v>155</v>
      </c>
      <c r="F93" s="2"/>
      <c r="G93" s="2"/>
      <c r="H93" s="2"/>
      <c r="I93" s="5"/>
      <c r="J93" s="13">
        <v>0.35</v>
      </c>
      <c r="K93" s="3"/>
      <c r="L93" s="15"/>
    </row>
    <row r="94" spans="1:12" ht="43.2" customHeight="1" x14ac:dyDescent="0.3">
      <c r="A94" s="1">
        <f t="shared" si="1"/>
        <v>90</v>
      </c>
      <c r="B94" s="2" t="s">
        <v>211</v>
      </c>
      <c r="C94" s="13" t="s">
        <v>156</v>
      </c>
      <c r="D94" s="40" t="s">
        <v>157</v>
      </c>
      <c r="E94" s="11" t="s">
        <v>158</v>
      </c>
      <c r="F94" s="2"/>
      <c r="G94" s="2"/>
      <c r="H94" s="5">
        <v>3.7</v>
      </c>
      <c r="I94" s="3"/>
      <c r="J94" s="13"/>
      <c r="K94" s="3"/>
      <c r="L94" s="15"/>
    </row>
    <row r="95" spans="1:12" ht="43.2" customHeight="1" x14ac:dyDescent="0.3">
      <c r="A95" s="1">
        <f t="shared" si="1"/>
        <v>91</v>
      </c>
      <c r="B95" s="10" t="s">
        <v>211</v>
      </c>
      <c r="C95" s="13" t="s">
        <v>159</v>
      </c>
      <c r="D95" s="40" t="s">
        <v>259</v>
      </c>
      <c r="E95" s="11" t="s">
        <v>160</v>
      </c>
      <c r="F95" s="13"/>
      <c r="G95" s="11"/>
      <c r="H95" s="16">
        <v>1.26</v>
      </c>
      <c r="I95" s="17"/>
      <c r="J95" s="13"/>
      <c r="K95" s="3"/>
      <c r="L95" s="13"/>
    </row>
    <row r="96" spans="1:12" ht="43.2" customHeight="1" x14ac:dyDescent="0.3">
      <c r="A96" s="1">
        <f t="shared" si="1"/>
        <v>92</v>
      </c>
      <c r="B96" s="10" t="s">
        <v>211</v>
      </c>
      <c r="C96" s="13" t="s">
        <v>159</v>
      </c>
      <c r="D96" s="40" t="s">
        <v>161</v>
      </c>
      <c r="E96" s="11" t="s">
        <v>162</v>
      </c>
      <c r="F96" s="13"/>
      <c r="G96" s="11"/>
      <c r="H96" s="17">
        <v>2.23</v>
      </c>
      <c r="I96" s="17"/>
      <c r="J96" s="13"/>
      <c r="K96" s="3"/>
      <c r="L96" s="13"/>
    </row>
    <row r="97" spans="1:12" ht="43.2" customHeight="1" x14ac:dyDescent="0.3">
      <c r="A97" s="1">
        <f t="shared" si="1"/>
        <v>93</v>
      </c>
      <c r="B97" s="10" t="s">
        <v>163</v>
      </c>
      <c r="C97" s="11" t="s">
        <v>164</v>
      </c>
      <c r="D97" s="40" t="s">
        <v>165</v>
      </c>
      <c r="E97" s="11" t="s">
        <v>166</v>
      </c>
      <c r="F97" s="29"/>
      <c r="G97" s="18"/>
      <c r="H97" s="9">
        <v>0.9</v>
      </c>
      <c r="I97" s="9"/>
      <c r="J97" s="3"/>
      <c r="K97" s="16"/>
      <c r="L97" s="19"/>
    </row>
    <row r="98" spans="1:12" ht="43.2" customHeight="1" x14ac:dyDescent="0.3">
      <c r="A98" s="1">
        <f t="shared" si="1"/>
        <v>94</v>
      </c>
      <c r="B98" s="10" t="s">
        <v>163</v>
      </c>
      <c r="C98" s="11" t="s">
        <v>164</v>
      </c>
      <c r="D98" s="40" t="s">
        <v>167</v>
      </c>
      <c r="E98" s="11" t="s">
        <v>166</v>
      </c>
      <c r="F98" s="29"/>
      <c r="G98" s="18"/>
      <c r="H98" s="9">
        <v>1.1000000000000001</v>
      </c>
      <c r="I98" s="9"/>
      <c r="J98" s="3"/>
      <c r="K98" s="16"/>
      <c r="L98" s="19"/>
    </row>
    <row r="99" spans="1:12" ht="43.2" customHeight="1" x14ac:dyDescent="0.3">
      <c r="A99" s="1">
        <f t="shared" si="1"/>
        <v>95</v>
      </c>
      <c r="B99" s="10" t="s">
        <v>163</v>
      </c>
      <c r="C99" s="11" t="s">
        <v>168</v>
      </c>
      <c r="D99" s="40" t="s">
        <v>169</v>
      </c>
      <c r="E99" s="11" t="s">
        <v>170</v>
      </c>
      <c r="F99" s="29"/>
      <c r="G99" s="18"/>
      <c r="H99" s="9">
        <v>1.5</v>
      </c>
      <c r="I99" s="9"/>
      <c r="J99" s="3"/>
      <c r="K99" s="16"/>
      <c r="L99" s="19"/>
    </row>
    <row r="100" spans="1:12" ht="43.2" customHeight="1" x14ac:dyDescent="0.3">
      <c r="A100" s="1">
        <f t="shared" si="1"/>
        <v>96</v>
      </c>
      <c r="B100" s="10" t="s">
        <v>163</v>
      </c>
      <c r="C100" s="11" t="s">
        <v>171</v>
      </c>
      <c r="D100" s="40" t="s">
        <v>265</v>
      </c>
      <c r="E100" s="11" t="s">
        <v>172</v>
      </c>
      <c r="F100" s="29"/>
      <c r="G100" s="18"/>
      <c r="H100" s="9">
        <v>0.94599999999999995</v>
      </c>
      <c r="I100" s="9"/>
      <c r="J100" s="3"/>
      <c r="K100" s="16"/>
      <c r="L100" s="19"/>
    </row>
    <row r="101" spans="1:12" ht="43.2" customHeight="1" x14ac:dyDescent="0.3">
      <c r="A101" s="1">
        <f t="shared" si="1"/>
        <v>97</v>
      </c>
      <c r="B101" s="10" t="s">
        <v>163</v>
      </c>
      <c r="C101" s="11" t="s">
        <v>171</v>
      </c>
      <c r="D101" s="40" t="s">
        <v>266</v>
      </c>
      <c r="E101" s="11" t="s">
        <v>172</v>
      </c>
      <c r="F101" s="29"/>
      <c r="G101" s="18"/>
      <c r="H101" s="9">
        <v>0.9</v>
      </c>
      <c r="I101" s="9"/>
      <c r="J101" s="3"/>
      <c r="K101" s="16"/>
      <c r="L101" s="19"/>
    </row>
    <row r="102" spans="1:12" ht="43.2" customHeight="1" x14ac:dyDescent="0.3">
      <c r="A102" s="1">
        <f t="shared" si="1"/>
        <v>98</v>
      </c>
      <c r="B102" s="10" t="s">
        <v>163</v>
      </c>
      <c r="C102" s="11" t="s">
        <v>173</v>
      </c>
      <c r="D102" s="40" t="s">
        <v>174</v>
      </c>
      <c r="E102" s="11" t="s">
        <v>175</v>
      </c>
      <c r="F102" s="29"/>
      <c r="G102" s="18"/>
      <c r="H102" s="9">
        <v>1.54</v>
      </c>
      <c r="I102" s="9"/>
      <c r="J102" s="3"/>
      <c r="K102" s="16"/>
      <c r="L102" s="19"/>
    </row>
    <row r="103" spans="1:12" ht="43.2" customHeight="1" x14ac:dyDescent="0.3">
      <c r="A103" s="1">
        <f t="shared" si="1"/>
        <v>99</v>
      </c>
      <c r="B103" s="10" t="s">
        <v>163</v>
      </c>
      <c r="C103" s="11" t="s">
        <v>173</v>
      </c>
      <c r="D103" s="40" t="s">
        <v>176</v>
      </c>
      <c r="E103" s="11" t="s">
        <v>175</v>
      </c>
      <c r="F103" s="29"/>
      <c r="G103" s="18"/>
      <c r="H103" s="9">
        <v>1.26</v>
      </c>
      <c r="I103" s="9"/>
      <c r="J103" s="3"/>
      <c r="K103" s="16"/>
      <c r="L103" s="19"/>
    </row>
    <row r="104" spans="1:12" ht="43.2" customHeight="1" x14ac:dyDescent="0.3">
      <c r="A104" s="1">
        <f t="shared" si="1"/>
        <v>100</v>
      </c>
      <c r="B104" s="10" t="s">
        <v>163</v>
      </c>
      <c r="C104" s="11" t="s">
        <v>177</v>
      </c>
      <c r="D104" s="40" t="s">
        <v>178</v>
      </c>
      <c r="E104" s="11" t="s">
        <v>179</v>
      </c>
      <c r="F104" s="29"/>
      <c r="G104" s="18"/>
      <c r="H104" s="9">
        <v>1.27</v>
      </c>
      <c r="I104" s="9"/>
      <c r="J104" s="3"/>
      <c r="K104" s="16"/>
      <c r="L104" s="19"/>
    </row>
    <row r="105" spans="1:12" ht="43.2" customHeight="1" x14ac:dyDescent="0.3">
      <c r="A105" s="1">
        <f t="shared" si="1"/>
        <v>101</v>
      </c>
      <c r="B105" s="2" t="s">
        <v>163</v>
      </c>
      <c r="C105" s="2" t="s">
        <v>180</v>
      </c>
      <c r="D105" s="46" t="s">
        <v>183</v>
      </c>
      <c r="E105" s="2" t="s">
        <v>184</v>
      </c>
      <c r="F105" s="27"/>
      <c r="G105" s="27"/>
      <c r="H105" s="10">
        <v>0.98</v>
      </c>
      <c r="I105" s="2"/>
      <c r="J105" s="20"/>
      <c r="K105" s="2"/>
      <c r="L105" s="3"/>
    </row>
    <row r="106" spans="1:12" ht="43.2" customHeight="1" x14ac:dyDescent="0.3">
      <c r="A106" s="1">
        <f t="shared" si="1"/>
        <v>102</v>
      </c>
      <c r="B106" s="10" t="s">
        <v>163</v>
      </c>
      <c r="C106" s="11" t="s">
        <v>180</v>
      </c>
      <c r="D106" s="40" t="s">
        <v>181</v>
      </c>
      <c r="E106" s="11" t="s">
        <v>182</v>
      </c>
      <c r="F106" s="27"/>
      <c r="G106" s="27"/>
      <c r="H106" s="9">
        <v>0.96</v>
      </c>
      <c r="I106" s="18"/>
      <c r="J106" s="9"/>
      <c r="K106" s="9"/>
      <c r="L106" s="3"/>
    </row>
    <row r="107" spans="1:12" ht="43.2" customHeight="1" x14ac:dyDescent="0.3">
      <c r="A107" s="1">
        <f t="shared" si="1"/>
        <v>103</v>
      </c>
      <c r="B107" s="2" t="s">
        <v>163</v>
      </c>
      <c r="C107" s="2" t="s">
        <v>177</v>
      </c>
      <c r="D107" s="46" t="s">
        <v>185</v>
      </c>
      <c r="E107" s="2" t="s">
        <v>179</v>
      </c>
      <c r="F107" s="27"/>
      <c r="G107" s="27"/>
      <c r="H107" s="10">
        <v>0.9</v>
      </c>
      <c r="I107" s="2"/>
      <c r="J107" s="7"/>
      <c r="K107" s="2"/>
      <c r="L107" s="3"/>
    </row>
    <row r="108" spans="1:12" ht="43.2" customHeight="1" x14ac:dyDescent="0.3">
      <c r="A108" s="1">
        <f t="shared" si="1"/>
        <v>104</v>
      </c>
      <c r="B108" s="2" t="s">
        <v>163</v>
      </c>
      <c r="C108" s="2" t="s">
        <v>177</v>
      </c>
      <c r="D108" s="46" t="s">
        <v>186</v>
      </c>
      <c r="E108" s="2" t="s">
        <v>187</v>
      </c>
      <c r="F108" s="27"/>
      <c r="G108" s="27"/>
      <c r="H108" s="10">
        <v>0.72</v>
      </c>
      <c r="I108" s="2"/>
      <c r="J108" s="7"/>
      <c r="K108" s="2"/>
      <c r="L108" s="3"/>
    </row>
    <row r="109" spans="1:12" ht="43.2" customHeight="1" x14ac:dyDescent="0.3">
      <c r="A109" s="1">
        <f t="shared" si="1"/>
        <v>105</v>
      </c>
      <c r="B109" s="3" t="s">
        <v>163</v>
      </c>
      <c r="C109" s="3" t="s">
        <v>229</v>
      </c>
      <c r="D109" s="42" t="s">
        <v>230</v>
      </c>
      <c r="E109" s="3" t="s">
        <v>231</v>
      </c>
      <c r="F109" s="3"/>
      <c r="G109" s="3"/>
      <c r="H109" s="3"/>
      <c r="I109" s="3">
        <v>5.2030000000000003</v>
      </c>
      <c r="J109" s="3"/>
      <c r="K109" s="3"/>
      <c r="L109" s="3"/>
    </row>
    <row r="110" spans="1:12" ht="43.2" customHeight="1" x14ac:dyDescent="0.3">
      <c r="A110" s="1">
        <f t="shared" si="1"/>
        <v>106</v>
      </c>
      <c r="B110" s="3" t="s">
        <v>188</v>
      </c>
      <c r="C110" s="2" t="s">
        <v>189</v>
      </c>
      <c r="D110" s="46" t="s">
        <v>190</v>
      </c>
      <c r="E110" s="3" t="s">
        <v>191</v>
      </c>
      <c r="F110" s="3"/>
      <c r="G110" s="3">
        <v>9</v>
      </c>
      <c r="H110" s="2"/>
      <c r="I110" s="2"/>
      <c r="J110" s="5"/>
      <c r="K110" s="2"/>
      <c r="L110" s="3"/>
    </row>
    <row r="111" spans="1:12" ht="43.2" customHeight="1" x14ac:dyDescent="0.3">
      <c r="A111" s="1">
        <f t="shared" si="1"/>
        <v>107</v>
      </c>
      <c r="B111" s="3" t="s">
        <v>188</v>
      </c>
      <c r="C111" s="2" t="s">
        <v>189</v>
      </c>
      <c r="D111" s="46" t="s">
        <v>192</v>
      </c>
      <c r="E111" s="3" t="s">
        <v>191</v>
      </c>
      <c r="F111" s="3"/>
      <c r="G111" s="3">
        <v>14.3</v>
      </c>
      <c r="H111" s="2"/>
      <c r="I111" s="2"/>
      <c r="J111" s="5"/>
      <c r="K111" s="2"/>
      <c r="L111" s="3"/>
    </row>
    <row r="112" spans="1:12" ht="43.2" customHeight="1" x14ac:dyDescent="0.3">
      <c r="A112" s="1">
        <f t="shared" si="1"/>
        <v>108</v>
      </c>
      <c r="B112" s="2" t="s">
        <v>193</v>
      </c>
      <c r="C112" s="11" t="s">
        <v>194</v>
      </c>
      <c r="D112" s="40" t="s">
        <v>260</v>
      </c>
      <c r="E112" s="11" t="s">
        <v>195</v>
      </c>
      <c r="F112" s="13"/>
      <c r="G112" s="13">
        <v>6.6</v>
      </c>
      <c r="H112" s="11"/>
      <c r="I112" s="11"/>
      <c r="J112" s="13"/>
      <c r="K112" s="13"/>
      <c r="L112" s="11"/>
    </row>
    <row r="113" spans="1:12" ht="62.4" x14ac:dyDescent="0.3">
      <c r="A113" s="1">
        <f t="shared" si="1"/>
        <v>109</v>
      </c>
      <c r="B113" s="2" t="s">
        <v>193</v>
      </c>
      <c r="C113" s="11" t="s">
        <v>196</v>
      </c>
      <c r="D113" s="40" t="s">
        <v>261</v>
      </c>
      <c r="E113" s="11" t="s">
        <v>197</v>
      </c>
      <c r="F113" s="13"/>
      <c r="G113" s="13"/>
      <c r="H113" s="11">
        <v>2.5499999999999998</v>
      </c>
      <c r="I113" s="11"/>
      <c r="J113" s="13">
        <v>1</v>
      </c>
      <c r="K113" s="13"/>
      <c r="L113" s="11"/>
    </row>
    <row r="114" spans="1:12" ht="43.2" customHeight="1" x14ac:dyDescent="0.3">
      <c r="A114" s="1">
        <f t="shared" si="1"/>
        <v>110</v>
      </c>
      <c r="B114" s="2" t="s">
        <v>193</v>
      </c>
      <c r="C114" s="11" t="s">
        <v>194</v>
      </c>
      <c r="D114" s="40" t="s">
        <v>198</v>
      </c>
      <c r="E114" s="11" t="s">
        <v>199</v>
      </c>
      <c r="F114" s="13"/>
      <c r="G114" s="13"/>
      <c r="H114" s="11"/>
      <c r="I114" s="11">
        <v>2</v>
      </c>
      <c r="J114" s="13"/>
      <c r="K114" s="13"/>
      <c r="L114" s="11"/>
    </row>
    <row r="115" spans="1:12" ht="43.2" customHeight="1" x14ac:dyDescent="0.3">
      <c r="A115" s="1">
        <f t="shared" si="1"/>
        <v>111</v>
      </c>
      <c r="B115" s="2" t="s">
        <v>193</v>
      </c>
      <c r="C115" s="11" t="s">
        <v>200</v>
      </c>
      <c r="D115" s="40" t="s">
        <v>262</v>
      </c>
      <c r="E115" s="11" t="s">
        <v>201</v>
      </c>
      <c r="F115" s="13"/>
      <c r="G115" s="13"/>
      <c r="H115" s="11">
        <v>3.4</v>
      </c>
      <c r="I115" s="11"/>
      <c r="J115" s="13"/>
      <c r="K115" s="13"/>
      <c r="L115" s="11"/>
    </row>
    <row r="116" spans="1:12" ht="62.4" x14ac:dyDescent="0.3">
      <c r="A116" s="1">
        <f t="shared" si="1"/>
        <v>112</v>
      </c>
      <c r="B116" s="2" t="s">
        <v>193</v>
      </c>
      <c r="C116" s="11" t="s">
        <v>200</v>
      </c>
      <c r="D116" s="40" t="s">
        <v>263</v>
      </c>
      <c r="E116" s="11" t="s">
        <v>202</v>
      </c>
      <c r="F116" s="11"/>
      <c r="G116" s="3"/>
      <c r="H116" s="11">
        <v>2.84</v>
      </c>
      <c r="I116" s="11">
        <v>1.37</v>
      </c>
      <c r="J116" s="11"/>
      <c r="K116" s="3"/>
      <c r="L116" s="19"/>
    </row>
    <row r="117" spans="1:12" ht="43.2" customHeight="1" x14ac:dyDescent="0.3">
      <c r="A117" s="1">
        <f t="shared" si="1"/>
        <v>113</v>
      </c>
      <c r="B117" s="2" t="s">
        <v>193</v>
      </c>
      <c r="C117" s="11" t="s">
        <v>203</v>
      </c>
      <c r="D117" s="40" t="s">
        <v>264</v>
      </c>
      <c r="E117" s="11" t="s">
        <v>204</v>
      </c>
      <c r="F117" s="11"/>
      <c r="G117" s="3"/>
      <c r="H117" s="11">
        <v>1.19</v>
      </c>
      <c r="I117" s="11"/>
      <c r="J117" s="11"/>
      <c r="K117" s="3"/>
      <c r="L117" s="19"/>
    </row>
    <row r="118" spans="1:12" ht="15.6" x14ac:dyDescent="0.3">
      <c r="A118" s="37" t="s">
        <v>270</v>
      </c>
      <c r="B118" s="32"/>
      <c r="C118" s="32"/>
      <c r="D118" s="47"/>
      <c r="E118" s="33">
        <f>SUBTOTAL(109,Таблица1[5])</f>
        <v>0</v>
      </c>
      <c r="F118" s="33">
        <f>SUBTOTAL(109,Таблица1[8])</f>
        <v>0</v>
      </c>
      <c r="G118" s="33">
        <f>SUBTOTAL(109,Таблица1[9])</f>
        <v>32.602000000000004</v>
      </c>
      <c r="H118" s="33">
        <f>SUBTOTAL(109,Таблица1[10])</f>
        <v>40.054272727272718</v>
      </c>
      <c r="I118" s="33">
        <f>SUBTOTAL(109,Таблица1[11])</f>
        <v>11.465</v>
      </c>
      <c r="J118" s="33">
        <f>SUBTOTAL(109,Таблица1[12])</f>
        <v>9.1799999999999979</v>
      </c>
      <c r="K118" s="33">
        <f>SUBTOTAL(109,Таблица1[13])</f>
        <v>3.2869999999999999</v>
      </c>
      <c r="L118" s="33">
        <f>SUBTOTAL(109,Таблица1[14])</f>
        <v>48</v>
      </c>
    </row>
    <row r="119" spans="1:12" x14ac:dyDescent="0.3">
      <c r="A119" s="23"/>
      <c r="B119" s="23"/>
      <c r="C119" s="23"/>
      <c r="D119" s="48"/>
      <c r="E119" s="23"/>
      <c r="F119" s="23"/>
      <c r="G119" s="23"/>
      <c r="H119" s="23"/>
      <c r="I119" s="23"/>
      <c r="J119" s="23"/>
      <c r="K119" s="23"/>
      <c r="L119" s="23"/>
    </row>
    <row r="120" spans="1:12" ht="15.6" x14ac:dyDescent="0.3">
      <c r="A120" s="23"/>
      <c r="B120" s="30"/>
      <c r="C120" s="30"/>
      <c r="D120" s="48"/>
      <c r="E120" s="31"/>
      <c r="F120" s="23"/>
      <c r="G120" s="23"/>
      <c r="H120" s="23"/>
      <c r="I120" s="23"/>
      <c r="J120" s="23"/>
      <c r="K120" s="23"/>
      <c r="L120" s="23"/>
    </row>
    <row r="121" spans="1:12" ht="15.6" x14ac:dyDescent="0.3">
      <c r="A121" s="23"/>
      <c r="B121" s="30"/>
      <c r="C121" s="30"/>
      <c r="D121" s="48"/>
      <c r="E121" s="31"/>
      <c r="F121" s="23"/>
      <c r="G121" s="23"/>
      <c r="H121" s="23"/>
      <c r="I121" s="23"/>
      <c r="J121" s="23"/>
      <c r="K121" s="23"/>
      <c r="L121" s="23"/>
    </row>
    <row r="122" spans="1:12" ht="15.6" x14ac:dyDescent="0.3">
      <c r="A122" s="23"/>
      <c r="B122" s="30"/>
      <c r="C122" s="30"/>
      <c r="D122" s="48"/>
      <c r="E122" s="31"/>
      <c r="F122" s="23"/>
      <c r="G122" s="23"/>
      <c r="H122" s="23"/>
      <c r="I122" s="23"/>
      <c r="J122" s="23"/>
      <c r="K122" s="23"/>
      <c r="L122" s="23"/>
    </row>
    <row r="123" spans="1:12" ht="15.6" x14ac:dyDescent="0.3">
      <c r="A123" s="23"/>
      <c r="B123" s="30"/>
      <c r="C123" s="30"/>
      <c r="D123" s="48"/>
      <c r="E123" s="31"/>
      <c r="F123" s="23"/>
      <c r="G123" s="23"/>
      <c r="H123" s="23"/>
      <c r="I123" s="23"/>
      <c r="J123" s="23"/>
      <c r="K123" s="23"/>
      <c r="L123" s="23"/>
    </row>
    <row r="124" spans="1:12" x14ac:dyDescent="0.3">
      <c r="A124" s="23"/>
      <c r="B124" s="23"/>
      <c r="C124" s="23"/>
      <c r="D124" s="48"/>
      <c r="E124" s="23"/>
      <c r="F124" s="23"/>
      <c r="G124" s="23"/>
      <c r="H124" s="23"/>
      <c r="I124" s="23"/>
      <c r="J124" s="23"/>
      <c r="K124" s="23"/>
      <c r="L124" s="23"/>
    </row>
    <row r="125" spans="1:12" x14ac:dyDescent="0.3">
      <c r="A125" s="23"/>
      <c r="B125" s="23"/>
      <c r="C125" s="23"/>
      <c r="D125" s="48"/>
      <c r="E125" s="23"/>
      <c r="F125" s="23"/>
      <c r="G125" s="23"/>
      <c r="H125" s="23"/>
      <c r="I125" s="23"/>
      <c r="J125" s="23"/>
      <c r="K125" s="23"/>
      <c r="L125" s="23"/>
    </row>
    <row r="126" spans="1:12" x14ac:dyDescent="0.3">
      <c r="A126" s="23"/>
      <c r="B126" s="23"/>
      <c r="C126" s="23"/>
      <c r="D126" s="48"/>
      <c r="E126" s="23"/>
      <c r="F126" s="23"/>
      <c r="G126" s="23"/>
      <c r="H126" s="23"/>
      <c r="I126" s="23"/>
      <c r="J126" s="23"/>
      <c r="K126" s="23"/>
      <c r="L126" s="23"/>
    </row>
    <row r="127" spans="1:12" x14ac:dyDescent="0.3">
      <c r="A127" s="23"/>
      <c r="B127" s="23"/>
      <c r="C127" s="23"/>
      <c r="D127" s="48"/>
      <c r="E127" s="23"/>
      <c r="F127" s="23"/>
      <c r="G127" s="23"/>
      <c r="H127" s="23"/>
      <c r="I127" s="23"/>
      <c r="J127" s="23"/>
      <c r="K127" s="23"/>
      <c r="L127" s="23"/>
    </row>
    <row r="128" spans="1:12" x14ac:dyDescent="0.3">
      <c r="A128" s="23"/>
      <c r="B128" s="23"/>
      <c r="C128" s="23"/>
      <c r="D128" s="48"/>
      <c r="E128" s="23"/>
      <c r="F128" s="23"/>
      <c r="G128" s="23"/>
      <c r="H128" s="23"/>
      <c r="I128" s="23"/>
      <c r="J128" s="23"/>
      <c r="K128" s="23"/>
      <c r="L128" s="23"/>
    </row>
    <row r="129" spans="1:12" x14ac:dyDescent="0.3">
      <c r="A129" s="23"/>
      <c r="B129" s="23"/>
      <c r="C129" s="23"/>
      <c r="D129" s="48"/>
      <c r="E129" s="23"/>
      <c r="F129" s="23"/>
      <c r="G129" s="23"/>
      <c r="H129" s="23"/>
      <c r="I129" s="23"/>
      <c r="J129" s="23"/>
      <c r="K129" s="23"/>
      <c r="L129" s="23"/>
    </row>
    <row r="130" spans="1:12" x14ac:dyDescent="0.3">
      <c r="A130" s="23"/>
      <c r="B130" s="23"/>
      <c r="C130" s="23"/>
      <c r="D130" s="48"/>
      <c r="E130" s="23"/>
      <c r="F130" s="23"/>
      <c r="G130" s="23"/>
      <c r="H130" s="23"/>
      <c r="I130" s="23"/>
      <c r="J130" s="23"/>
      <c r="K130" s="23"/>
      <c r="L130" s="23"/>
    </row>
    <row r="131" spans="1:12" x14ac:dyDescent="0.3">
      <c r="A131" s="23"/>
      <c r="B131" s="23"/>
      <c r="C131" s="23"/>
      <c r="D131" s="48"/>
      <c r="E131" s="23"/>
      <c r="F131" s="23"/>
      <c r="G131" s="23"/>
      <c r="H131" s="23"/>
      <c r="I131" s="23"/>
      <c r="J131" s="23"/>
      <c r="K131" s="23"/>
      <c r="L131" s="23"/>
    </row>
    <row r="132" spans="1:12" x14ac:dyDescent="0.3">
      <c r="A132" s="23"/>
      <c r="B132" s="23"/>
      <c r="C132" s="23"/>
      <c r="D132" s="48"/>
      <c r="E132" s="23"/>
      <c r="F132" s="23"/>
      <c r="G132" s="23"/>
      <c r="H132" s="23"/>
      <c r="I132" s="23"/>
      <c r="J132" s="23"/>
      <c r="K132" s="23"/>
      <c r="L132" s="23"/>
    </row>
    <row r="133" spans="1:12" x14ac:dyDescent="0.3">
      <c r="A133" s="23"/>
      <c r="B133" s="23"/>
      <c r="C133" s="23"/>
      <c r="D133" s="48"/>
      <c r="E133" s="23"/>
      <c r="F133" s="23"/>
      <c r="G133" s="23"/>
      <c r="H133" s="23"/>
      <c r="I133" s="23"/>
      <c r="J133" s="23"/>
      <c r="K133" s="23"/>
      <c r="L133" s="23"/>
    </row>
    <row r="134" spans="1:12" x14ac:dyDescent="0.3">
      <c r="A134" s="23"/>
      <c r="B134" s="23"/>
      <c r="C134" s="23"/>
      <c r="D134" s="48"/>
      <c r="E134" s="23"/>
      <c r="F134" s="23"/>
      <c r="G134" s="23"/>
      <c r="H134" s="23"/>
      <c r="I134" s="23"/>
      <c r="J134" s="23"/>
      <c r="K134" s="23"/>
      <c r="L134" s="23"/>
    </row>
    <row r="135" spans="1:12" x14ac:dyDescent="0.3">
      <c r="A135" s="23"/>
      <c r="B135" s="23"/>
      <c r="C135" s="23"/>
      <c r="D135" s="48"/>
      <c r="E135" s="23"/>
      <c r="F135" s="23"/>
      <c r="G135" s="23"/>
      <c r="H135" s="23"/>
      <c r="I135" s="23"/>
      <c r="J135" s="23"/>
      <c r="K135" s="23"/>
      <c r="L135" s="23"/>
    </row>
    <row r="136" spans="1:12" x14ac:dyDescent="0.3">
      <c r="A136" s="23"/>
      <c r="B136" s="23"/>
      <c r="C136" s="23"/>
      <c r="D136" s="48"/>
      <c r="E136" s="23"/>
      <c r="F136" s="23"/>
      <c r="G136" s="23"/>
      <c r="H136" s="23"/>
      <c r="I136" s="23"/>
      <c r="J136" s="23"/>
      <c r="K136" s="23"/>
      <c r="L136" s="23"/>
    </row>
    <row r="137" spans="1:12" x14ac:dyDescent="0.3">
      <c r="A137" s="23"/>
      <c r="B137" s="23"/>
      <c r="C137" s="23"/>
      <c r="D137" s="48"/>
      <c r="E137" s="23"/>
      <c r="F137" s="23"/>
      <c r="G137" s="23"/>
      <c r="H137" s="23"/>
      <c r="I137" s="23"/>
      <c r="J137" s="23"/>
      <c r="K137" s="23"/>
      <c r="L137" s="23"/>
    </row>
    <row r="138" spans="1:12" x14ac:dyDescent="0.3">
      <c r="A138" s="23"/>
      <c r="B138" s="23"/>
      <c r="C138" s="23"/>
      <c r="D138" s="48"/>
      <c r="E138" s="23"/>
      <c r="F138" s="23"/>
      <c r="G138" s="23"/>
      <c r="H138" s="23"/>
      <c r="I138" s="23"/>
      <c r="J138" s="23"/>
      <c r="K138" s="23"/>
      <c r="L138" s="23"/>
    </row>
    <row r="139" spans="1:12" x14ac:dyDescent="0.3">
      <c r="A139" s="23"/>
      <c r="B139" s="23"/>
      <c r="C139" s="23"/>
      <c r="D139" s="48"/>
      <c r="E139" s="23"/>
      <c r="F139" s="23"/>
      <c r="G139" s="23"/>
      <c r="H139" s="23"/>
      <c r="I139" s="23"/>
      <c r="J139" s="23"/>
      <c r="K139" s="23"/>
      <c r="L139" s="23"/>
    </row>
    <row r="140" spans="1:12" x14ac:dyDescent="0.3">
      <c r="A140" s="23"/>
      <c r="B140" s="23"/>
      <c r="C140" s="23"/>
      <c r="D140" s="48"/>
      <c r="E140" s="23"/>
      <c r="F140" s="23"/>
      <c r="G140" s="23"/>
      <c r="H140" s="23"/>
      <c r="I140" s="23"/>
      <c r="J140" s="23"/>
      <c r="K140" s="23"/>
      <c r="L140" s="23"/>
    </row>
    <row r="141" spans="1:12" x14ac:dyDescent="0.3">
      <c r="A141" s="23"/>
      <c r="B141" s="23"/>
      <c r="C141" s="23"/>
      <c r="D141" s="48"/>
      <c r="E141" s="23"/>
      <c r="F141" s="23"/>
      <c r="G141" s="23"/>
      <c r="H141" s="23"/>
      <c r="I141" s="23"/>
      <c r="J141" s="23"/>
      <c r="K141" s="23"/>
      <c r="L141" s="23"/>
    </row>
    <row r="142" spans="1:12" x14ac:dyDescent="0.3">
      <c r="A142" s="23"/>
      <c r="B142" s="23"/>
      <c r="C142" s="23"/>
      <c r="D142" s="48"/>
      <c r="E142" s="23"/>
      <c r="F142" s="23"/>
      <c r="G142" s="23"/>
      <c r="H142" s="23"/>
      <c r="I142" s="23"/>
      <c r="J142" s="23"/>
      <c r="K142" s="23"/>
      <c r="L142" s="23"/>
    </row>
    <row r="143" spans="1:12" x14ac:dyDescent="0.3">
      <c r="A143" s="23"/>
      <c r="B143" s="23"/>
      <c r="C143" s="23"/>
      <c r="D143" s="48"/>
      <c r="E143" s="23"/>
      <c r="F143" s="23"/>
      <c r="G143" s="23"/>
      <c r="H143" s="23"/>
      <c r="I143" s="23"/>
      <c r="J143" s="23"/>
      <c r="K143" s="23"/>
      <c r="L143" s="23"/>
    </row>
    <row r="144" spans="1:12" x14ac:dyDescent="0.3">
      <c r="A144" s="23"/>
      <c r="B144" s="23"/>
      <c r="C144" s="23"/>
      <c r="D144" s="48"/>
      <c r="E144" s="23"/>
      <c r="F144" s="23"/>
      <c r="G144" s="23"/>
      <c r="H144" s="23"/>
      <c r="I144" s="23"/>
      <c r="J144" s="23"/>
      <c r="K144" s="23"/>
      <c r="L144" s="23"/>
    </row>
    <row r="145" spans="1:12" x14ac:dyDescent="0.3">
      <c r="A145" s="23"/>
      <c r="B145" s="23"/>
      <c r="C145" s="23"/>
      <c r="D145" s="48"/>
      <c r="E145" s="23"/>
      <c r="F145" s="23"/>
      <c r="G145" s="23"/>
      <c r="H145" s="23"/>
      <c r="I145" s="23"/>
      <c r="J145" s="23"/>
      <c r="K145" s="23"/>
      <c r="L145" s="23"/>
    </row>
    <row r="146" spans="1:12" x14ac:dyDescent="0.3">
      <c r="A146" s="23"/>
      <c r="B146" s="23"/>
      <c r="C146" s="23"/>
      <c r="D146" s="48"/>
      <c r="E146" s="23"/>
      <c r="F146" s="23"/>
      <c r="G146" s="23"/>
      <c r="H146" s="23"/>
      <c r="I146" s="23"/>
      <c r="J146" s="23"/>
      <c r="K146" s="23"/>
      <c r="L146" s="23"/>
    </row>
    <row r="147" spans="1:12" x14ac:dyDescent="0.3">
      <c r="A147" s="23"/>
      <c r="B147" s="23"/>
      <c r="C147" s="23"/>
      <c r="D147" s="48"/>
      <c r="E147" s="23"/>
      <c r="F147" s="23"/>
      <c r="G147" s="23"/>
      <c r="H147" s="23"/>
      <c r="I147" s="23"/>
      <c r="J147" s="23"/>
      <c r="K147" s="23"/>
      <c r="L147" s="23"/>
    </row>
    <row r="148" spans="1:12" x14ac:dyDescent="0.3">
      <c r="A148" s="23"/>
      <c r="B148" s="23"/>
      <c r="C148" s="23"/>
      <c r="D148" s="48"/>
      <c r="E148" s="23"/>
      <c r="F148" s="23"/>
      <c r="G148" s="23"/>
      <c r="H148" s="23"/>
      <c r="I148" s="23"/>
      <c r="J148" s="23"/>
      <c r="K148" s="23"/>
      <c r="L148" s="23"/>
    </row>
    <row r="149" spans="1:12" x14ac:dyDescent="0.3">
      <c r="A149" s="23"/>
      <c r="B149" s="23"/>
      <c r="C149" s="23"/>
      <c r="D149" s="48"/>
      <c r="E149" s="23"/>
      <c r="F149" s="23"/>
      <c r="G149" s="23"/>
      <c r="H149" s="23"/>
      <c r="I149" s="23"/>
      <c r="J149" s="23"/>
      <c r="K149" s="23"/>
      <c r="L149" s="23"/>
    </row>
    <row r="150" spans="1:12" x14ac:dyDescent="0.3">
      <c r="A150" s="23"/>
      <c r="B150" s="23"/>
      <c r="C150" s="23"/>
      <c r="D150" s="48"/>
      <c r="E150" s="23"/>
      <c r="F150" s="23"/>
      <c r="G150" s="23"/>
      <c r="H150" s="23"/>
      <c r="I150" s="23"/>
      <c r="J150" s="23"/>
      <c r="K150" s="23"/>
      <c r="L150" s="23"/>
    </row>
    <row r="151" spans="1:12" x14ac:dyDescent="0.3">
      <c r="A151" s="23"/>
      <c r="B151" s="23"/>
      <c r="C151" s="23"/>
      <c r="D151" s="48"/>
      <c r="E151" s="23"/>
      <c r="F151" s="23"/>
      <c r="G151" s="23"/>
      <c r="H151" s="23"/>
      <c r="I151" s="23"/>
      <c r="J151" s="23"/>
      <c r="K151" s="23"/>
      <c r="L151" s="23"/>
    </row>
    <row r="152" spans="1:12" x14ac:dyDescent="0.3">
      <c r="A152" s="23"/>
      <c r="B152" s="23"/>
      <c r="C152" s="23"/>
      <c r="D152" s="48"/>
      <c r="E152" s="23"/>
      <c r="F152" s="23"/>
      <c r="G152" s="23"/>
      <c r="H152" s="23"/>
      <c r="I152" s="23"/>
      <c r="J152" s="23"/>
      <c r="K152" s="23"/>
      <c r="L152" s="23"/>
    </row>
    <row r="153" spans="1:12" x14ac:dyDescent="0.3">
      <c r="A153" s="23"/>
      <c r="B153" s="23"/>
      <c r="C153" s="23"/>
      <c r="D153" s="48"/>
      <c r="E153" s="23"/>
      <c r="F153" s="23"/>
      <c r="G153" s="23"/>
      <c r="H153" s="23"/>
      <c r="I153" s="23"/>
      <c r="J153" s="23"/>
      <c r="K153" s="23"/>
      <c r="L153" s="23"/>
    </row>
    <row r="154" spans="1:12" x14ac:dyDescent="0.3">
      <c r="A154" s="23"/>
      <c r="B154" s="23"/>
      <c r="C154" s="23"/>
      <c r="D154" s="48"/>
      <c r="E154" s="23"/>
      <c r="F154" s="23"/>
      <c r="G154" s="23"/>
      <c r="H154" s="23"/>
      <c r="I154" s="23"/>
      <c r="J154" s="23"/>
      <c r="K154" s="23"/>
      <c r="L154" s="23"/>
    </row>
    <row r="155" spans="1:12" x14ac:dyDescent="0.3">
      <c r="A155" s="23"/>
      <c r="B155" s="23"/>
      <c r="C155" s="23"/>
      <c r="D155" s="48"/>
      <c r="E155" s="23"/>
      <c r="F155" s="23"/>
      <c r="G155" s="23"/>
      <c r="H155" s="23"/>
      <c r="I155" s="23"/>
      <c r="J155" s="23"/>
      <c r="K155" s="23"/>
      <c r="L155" s="23"/>
    </row>
    <row r="156" spans="1:12" x14ac:dyDescent="0.3">
      <c r="A156" s="23"/>
      <c r="B156" s="23"/>
      <c r="C156" s="23"/>
      <c r="D156" s="48"/>
      <c r="E156" s="23"/>
      <c r="F156" s="23"/>
      <c r="G156" s="23"/>
      <c r="H156" s="23"/>
      <c r="I156" s="23"/>
      <c r="J156" s="23"/>
      <c r="K156" s="23"/>
      <c r="L156" s="23"/>
    </row>
    <row r="157" spans="1:12" x14ac:dyDescent="0.3">
      <c r="A157" s="23"/>
      <c r="B157" s="23"/>
      <c r="C157" s="23"/>
      <c r="D157" s="48"/>
      <c r="E157" s="23"/>
      <c r="F157" s="23"/>
      <c r="G157" s="23"/>
      <c r="H157" s="23"/>
      <c r="I157" s="23"/>
      <c r="J157" s="23"/>
      <c r="K157" s="23"/>
      <c r="L157" s="23"/>
    </row>
    <row r="158" spans="1:12" x14ac:dyDescent="0.3">
      <c r="A158" s="23"/>
      <c r="B158" s="23"/>
      <c r="C158" s="23"/>
      <c r="D158" s="48"/>
      <c r="E158" s="23"/>
      <c r="F158" s="23"/>
      <c r="G158" s="23"/>
      <c r="H158" s="23"/>
      <c r="I158" s="23"/>
      <c r="J158" s="23"/>
      <c r="K158" s="23"/>
      <c r="L158" s="23"/>
    </row>
    <row r="159" spans="1:12" x14ac:dyDescent="0.3">
      <c r="A159" s="23"/>
      <c r="B159" s="23"/>
      <c r="C159" s="23"/>
      <c r="D159" s="48"/>
      <c r="E159" s="23"/>
      <c r="F159" s="23"/>
      <c r="G159" s="23"/>
      <c r="H159" s="23"/>
      <c r="I159" s="23"/>
      <c r="J159" s="23"/>
      <c r="K159" s="23"/>
      <c r="L159" s="23"/>
    </row>
    <row r="160" spans="1:12" x14ac:dyDescent="0.3">
      <c r="A160" s="23"/>
      <c r="B160" s="23"/>
      <c r="C160" s="23"/>
      <c r="D160" s="48"/>
      <c r="E160" s="23"/>
      <c r="F160" s="23"/>
      <c r="G160" s="23"/>
      <c r="H160" s="23"/>
      <c r="I160" s="23"/>
      <c r="J160" s="23"/>
      <c r="K160" s="23"/>
      <c r="L160" s="23"/>
    </row>
    <row r="161" spans="1:12" x14ac:dyDescent="0.3">
      <c r="A161" s="23"/>
      <c r="B161" s="23"/>
      <c r="C161" s="23"/>
      <c r="D161" s="48"/>
      <c r="E161" s="23"/>
      <c r="F161" s="23"/>
      <c r="G161" s="23"/>
      <c r="H161" s="23"/>
      <c r="I161" s="23"/>
      <c r="J161" s="23"/>
      <c r="K161" s="23"/>
      <c r="L161" s="23"/>
    </row>
    <row r="162" spans="1:12" x14ac:dyDescent="0.3">
      <c r="A162" s="23"/>
      <c r="B162" s="23"/>
      <c r="C162" s="23"/>
      <c r="D162" s="48"/>
      <c r="E162" s="23"/>
      <c r="F162" s="23"/>
      <c r="G162" s="23"/>
      <c r="H162" s="23"/>
      <c r="I162" s="23"/>
      <c r="J162" s="23"/>
      <c r="K162" s="23"/>
      <c r="L162" s="23"/>
    </row>
    <row r="163" spans="1:12" x14ac:dyDescent="0.3">
      <c r="A163" s="23"/>
      <c r="B163" s="23"/>
      <c r="C163" s="23"/>
      <c r="D163" s="48"/>
      <c r="E163" s="23"/>
      <c r="F163" s="23"/>
      <c r="G163" s="23"/>
      <c r="H163" s="23"/>
      <c r="I163" s="23"/>
      <c r="J163" s="23"/>
      <c r="K163" s="23"/>
      <c r="L163" s="23"/>
    </row>
    <row r="164" spans="1:12" x14ac:dyDescent="0.3">
      <c r="A164" s="23"/>
      <c r="B164" s="23"/>
      <c r="C164" s="23"/>
      <c r="D164" s="48"/>
      <c r="E164" s="23"/>
      <c r="F164" s="23"/>
      <c r="G164" s="23"/>
      <c r="H164" s="23"/>
      <c r="I164" s="23"/>
      <c r="J164" s="23"/>
      <c r="K164" s="23"/>
      <c r="L164" s="23"/>
    </row>
    <row r="165" spans="1:12" x14ac:dyDescent="0.3">
      <c r="A165" s="23"/>
      <c r="B165" s="23"/>
      <c r="C165" s="23"/>
      <c r="D165" s="48"/>
      <c r="E165" s="23"/>
      <c r="F165" s="23"/>
      <c r="G165" s="23"/>
      <c r="H165" s="23"/>
      <c r="I165" s="23"/>
      <c r="J165" s="23"/>
      <c r="K165" s="23"/>
      <c r="L165" s="23"/>
    </row>
  </sheetData>
  <mergeCells count="7">
    <mergeCell ref="A1:L1"/>
    <mergeCell ref="E2:E3"/>
    <mergeCell ref="F2:L2"/>
    <mergeCell ref="A2:A3"/>
    <mergeCell ref="B2:B3"/>
    <mergeCell ref="C2:C3"/>
    <mergeCell ref="D2:D3"/>
  </mergeCells>
  <conditionalFormatting sqref="A5:L117">
    <cfRule type="expression" dxfId="31" priority="1">
      <formula>#REF!="заявка подана в КС"</formula>
    </cfRule>
    <cfRule type="expression" dxfId="30" priority="2">
      <formula>#REF!="действует"</formula>
    </cfRule>
    <cfRule type="expression" dxfId="29" priority="3">
      <formula>#REF!="выполнен"</formula>
    </cfRule>
  </conditionalFormatting>
  <dataValidations count="2">
    <dataValidation type="decimal" operator="greaterThanOrEqual" allowBlank="1" showInputMessage="1" showErrorMessage="1" error="Значение только &gt;=0" sqref="F89:J93 G29:I31 F97:I104 J94:J96 F94:H96 H110:K111 H88:L88 H109 J109 H105:K108 L89:L104 G42:I70 F32:L41">
      <formula1>0</formula1>
    </dataValidation>
    <dataValidation type="textLength" allowBlank="1" showInputMessage="1" showErrorMessage="1" error="Аббревиатура филиала только 3 (АЭС) или 4 (УОЭС) буквы" sqref="B29:B30 B112:B117 B39:B85 B32:B37 B89:B109">
      <formula1>3</formula1>
      <formula2>4</formula2>
    </dataValidation>
  </dataValidations>
  <pageMargins left="0.7" right="0.7" top="0.75" bottom="0.75" header="0.3" footer="0.3"/>
  <pageSetup paperSize="9" scale="36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План-отчет (данные)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Цыренжапов Евгений Викторович</dc:creator>
  <cp:lastModifiedBy>Николаева Ирина Николаевна</cp:lastModifiedBy>
  <cp:lastPrinted>2024-02-27T06:57:36Z</cp:lastPrinted>
  <dcterms:created xsi:type="dcterms:W3CDTF">2023-04-17T08:42:14Z</dcterms:created>
  <dcterms:modified xsi:type="dcterms:W3CDTF">2024-02-29T01:10:19Z</dcterms:modified>
</cp:coreProperties>
</file>